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-168" windowWidth="15576" windowHeight="111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Пояснительная записка " sheetId="16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'!$D$2:$D$156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'!$A$1:$AR$131</definedName>
  </definedNames>
  <calcPr calcId="124519" refMode="R1C1"/>
</workbook>
</file>

<file path=xl/calcChain.xml><?xml version="1.0" encoding="utf-8"?>
<calcChain xmlns="http://schemas.openxmlformats.org/spreadsheetml/2006/main">
  <c r="AO32" i="13"/>
  <c r="AO33"/>
  <c r="AO34"/>
  <c r="AL32"/>
  <c r="AL33"/>
  <c r="AL34"/>
  <c r="AI32"/>
  <c r="AI33"/>
  <c r="AI34"/>
  <c r="AF32"/>
  <c r="AF33"/>
  <c r="AF34"/>
  <c r="AC32"/>
  <c r="AC33"/>
  <c r="AC34"/>
  <c r="Z32"/>
  <c r="Z33"/>
  <c r="Z34"/>
  <c r="W32"/>
  <c r="W33"/>
  <c r="W34"/>
  <c r="T32"/>
  <c r="T33"/>
  <c r="T34"/>
  <c r="Q32"/>
  <c r="Q33"/>
  <c r="Q34"/>
  <c r="AP31"/>
  <c r="AM31"/>
  <c r="AJ31"/>
  <c r="AG31"/>
  <c r="AD31"/>
  <c r="AA31"/>
  <c r="X31"/>
  <c r="U31"/>
  <c r="R31"/>
  <c r="AO31"/>
  <c r="AL31"/>
  <c r="AI31"/>
  <c r="AF31"/>
  <c r="AC31"/>
  <c r="Z31"/>
  <c r="W31"/>
  <c r="T31"/>
  <c r="Q31"/>
  <c r="P32"/>
  <c r="P33"/>
  <c r="P34"/>
  <c r="M32"/>
  <c r="M33"/>
  <c r="M34"/>
  <c r="J32"/>
  <c r="J33"/>
  <c r="J34"/>
  <c r="P31"/>
  <c r="M31"/>
  <c r="J31"/>
  <c r="O32"/>
  <c r="O33"/>
  <c r="O34"/>
  <c r="O35"/>
  <c r="N32"/>
  <c r="N33"/>
  <c r="N34"/>
  <c r="N35"/>
  <c r="O31"/>
  <c r="N31"/>
  <c r="L32"/>
  <c r="L33"/>
  <c r="L34"/>
  <c r="L35"/>
  <c r="K32"/>
  <c r="K33"/>
  <c r="K34"/>
  <c r="K35"/>
  <c r="L31"/>
  <c r="K31"/>
  <c r="I32"/>
  <c r="I33"/>
  <c r="I34"/>
  <c r="I35"/>
  <c r="H32"/>
  <c r="H33"/>
  <c r="H34"/>
  <c r="H35"/>
  <c r="I31"/>
  <c r="H31"/>
  <c r="H10"/>
  <c r="G54"/>
  <c r="G70"/>
  <c r="P103"/>
  <c r="P102"/>
  <c r="P101"/>
  <c r="O101"/>
  <c r="O104"/>
  <c r="N104"/>
  <c r="P104" s="1"/>
  <c r="O103"/>
  <c r="N103"/>
  <c r="O102"/>
  <c r="N102"/>
  <c r="AO12"/>
  <c r="AO13"/>
  <c r="AO11"/>
  <c r="T13"/>
  <c r="T12"/>
  <c r="T11"/>
  <c r="Q13"/>
  <c r="Q12"/>
  <c r="Q11"/>
  <c r="O13"/>
  <c r="N13"/>
  <c r="O12"/>
  <c r="N12"/>
  <c r="O11"/>
  <c r="N11"/>
  <c r="O71"/>
  <c r="N71"/>
  <c r="O70"/>
  <c r="AP13"/>
  <c r="AP12"/>
  <c r="AM13"/>
  <c r="AL13"/>
  <c r="AM12"/>
  <c r="AL12"/>
  <c r="AJ13"/>
  <c r="AI13"/>
  <c r="AJ12"/>
  <c r="AI12"/>
  <c r="AG13"/>
  <c r="AF13"/>
  <c r="AG12"/>
  <c r="AF12"/>
  <c r="AD13"/>
  <c r="AC13"/>
  <c r="AD12"/>
  <c r="AC12"/>
  <c r="AA13"/>
  <c r="Z13"/>
  <c r="AA12"/>
  <c r="Z12"/>
  <c r="X13"/>
  <c r="W13"/>
  <c r="X12"/>
  <c r="W12"/>
  <c r="U13"/>
  <c r="U12"/>
  <c r="R13"/>
  <c r="R12"/>
  <c r="P71"/>
  <c r="P69"/>
  <c r="Y13"/>
  <c r="Y12"/>
  <c r="Y11"/>
  <c r="V13"/>
  <c r="V12"/>
  <c r="V11"/>
  <c r="S13"/>
  <c r="S11"/>
  <c r="P11"/>
  <c r="AO89"/>
  <c r="AO90"/>
  <c r="AO91"/>
  <c r="AO79"/>
  <c r="P55"/>
  <c r="P54"/>
  <c r="P53"/>
  <c r="M53"/>
  <c r="P44"/>
  <c r="M55"/>
  <c r="P13" l="1"/>
  <c r="M54"/>
  <c r="M44"/>
  <c r="J55"/>
  <c r="J53"/>
  <c r="I106"/>
  <c r="J44"/>
  <c r="F120"/>
  <c r="F119"/>
  <c r="F118"/>
  <c r="F117"/>
  <c r="F115"/>
  <c r="F111" s="1"/>
  <c r="F114"/>
  <c r="F113"/>
  <c r="F112"/>
  <c r="F110"/>
  <c r="F109"/>
  <c r="F108"/>
  <c r="F107"/>
  <c r="F105"/>
  <c r="F98"/>
  <c r="F97"/>
  <c r="F96"/>
  <c r="F95"/>
  <c r="F93"/>
  <c r="F92"/>
  <c r="F91"/>
  <c r="F90"/>
  <c r="F88"/>
  <c r="F87"/>
  <c r="F86"/>
  <c r="F85"/>
  <c r="F83"/>
  <c r="F82"/>
  <c r="F81"/>
  <c r="F80"/>
  <c r="F77"/>
  <c r="F76"/>
  <c r="F75"/>
  <c r="F74"/>
  <c r="F72"/>
  <c r="F67"/>
  <c r="F66"/>
  <c r="F65"/>
  <c r="F64"/>
  <c r="F62"/>
  <c r="F61"/>
  <c r="F60"/>
  <c r="F59"/>
  <c r="F56"/>
  <c r="F55"/>
  <c r="F54"/>
  <c r="F53"/>
  <c r="F46"/>
  <c r="F45"/>
  <c r="F44"/>
  <c r="F43"/>
  <c r="F35"/>
  <c r="F34"/>
  <c r="F33"/>
  <c r="F32"/>
  <c r="F30"/>
  <c r="F29"/>
  <c r="F28"/>
  <c r="F27"/>
  <c r="F25"/>
  <c r="F24"/>
  <c r="F23"/>
  <c r="F22"/>
  <c r="F19"/>
  <c r="F18"/>
  <c r="F17"/>
  <c r="F16"/>
  <c r="F14"/>
  <c r="AL42"/>
  <c r="AL52"/>
  <c r="AL69"/>
  <c r="AL11" s="1"/>
  <c r="AL70"/>
  <c r="AL103" s="1"/>
  <c r="AL101" s="1"/>
  <c r="AL71"/>
  <c r="AL104" s="1"/>
  <c r="AL106"/>
  <c r="AL111"/>
  <c r="H111"/>
  <c r="K111"/>
  <c r="N111"/>
  <c r="AM101"/>
  <c r="AJ101"/>
  <c r="AG101"/>
  <c r="AD101"/>
  <c r="AA101"/>
  <c r="W118"/>
  <c r="W116" s="1"/>
  <c r="T118"/>
  <c r="T116" s="1"/>
  <c r="AO111"/>
  <c r="AM111"/>
  <c r="AJ111"/>
  <c r="AI111"/>
  <c r="AG111"/>
  <c r="AF111"/>
  <c r="AD111"/>
  <c r="AC111"/>
  <c r="AA111"/>
  <c r="Z111"/>
  <c r="W111"/>
  <c r="T111"/>
  <c r="Q111"/>
  <c r="AO106"/>
  <c r="AM106"/>
  <c r="AJ106"/>
  <c r="AI106"/>
  <c r="AG106"/>
  <c r="AF106"/>
  <c r="AD106"/>
  <c r="AC106"/>
  <c r="AA106"/>
  <c r="Z106"/>
  <c r="W106"/>
  <c r="T106"/>
  <c r="Q106"/>
  <c r="N106"/>
  <c r="K106"/>
  <c r="H116"/>
  <c r="H106"/>
  <c r="E115"/>
  <c r="E114"/>
  <c r="E113"/>
  <c r="E112"/>
  <c r="E110"/>
  <c r="E109"/>
  <c r="AC58"/>
  <c r="F116" l="1"/>
  <c r="F106"/>
  <c r="AL102"/>
  <c r="AL10"/>
  <c r="AL68"/>
  <c r="E111"/>
  <c r="AO92"/>
  <c r="AO84"/>
  <c r="W63"/>
  <c r="T63"/>
  <c r="AP71"/>
  <c r="AO71"/>
  <c r="AP70"/>
  <c r="AO70"/>
  <c r="AO103" s="1"/>
  <c r="AO101" s="1"/>
  <c r="AP69"/>
  <c r="AP11" s="1"/>
  <c r="AP10" s="1"/>
  <c r="AO69"/>
  <c r="AI71"/>
  <c r="AI104" s="1"/>
  <c r="AI70"/>
  <c r="AI103" s="1"/>
  <c r="AI101" s="1"/>
  <c r="AI69"/>
  <c r="AI11" s="1"/>
  <c r="AF71"/>
  <c r="AF104" s="1"/>
  <c r="AF70"/>
  <c r="AF103" s="1"/>
  <c r="AF101" s="1"/>
  <c r="AF69"/>
  <c r="AF11" s="1"/>
  <c r="AC71"/>
  <c r="AC104" s="1"/>
  <c r="AC70"/>
  <c r="AC103" s="1"/>
  <c r="AC101" s="1"/>
  <c r="AC69"/>
  <c r="AC11" s="1"/>
  <c r="AC102" s="1"/>
  <c r="Z71"/>
  <c r="Z70"/>
  <c r="Z103" s="1"/>
  <c r="Z101" s="1"/>
  <c r="Z69"/>
  <c r="Z11" s="1"/>
  <c r="Z102" s="1"/>
  <c r="X71"/>
  <c r="W71"/>
  <c r="W104" s="1"/>
  <c r="X70"/>
  <c r="W70"/>
  <c r="W103" s="1"/>
  <c r="W101" s="1"/>
  <c r="X69"/>
  <c r="X11" s="1"/>
  <c r="W69"/>
  <c r="W11" s="1"/>
  <c r="X68"/>
  <c r="W68"/>
  <c r="U71"/>
  <c r="T71"/>
  <c r="T104" s="1"/>
  <c r="U70"/>
  <c r="T70"/>
  <c r="T103" s="1"/>
  <c r="T101" s="1"/>
  <c r="U69"/>
  <c r="U11" s="1"/>
  <c r="T69"/>
  <c r="T102" s="1"/>
  <c r="U68"/>
  <c r="R71"/>
  <c r="Q71"/>
  <c r="Q104" s="1"/>
  <c r="R70"/>
  <c r="Q70"/>
  <c r="R69"/>
  <c r="R11" s="1"/>
  <c r="Q69"/>
  <c r="R68"/>
  <c r="Q68"/>
  <c r="N70"/>
  <c r="O69"/>
  <c r="N69"/>
  <c r="O68"/>
  <c r="L71"/>
  <c r="K71"/>
  <c r="K13" s="1"/>
  <c r="K104" s="1"/>
  <c r="L70"/>
  <c r="K70"/>
  <c r="L69"/>
  <c r="K69"/>
  <c r="K11" s="1"/>
  <c r="K102" s="1"/>
  <c r="K68"/>
  <c r="I71"/>
  <c r="H71"/>
  <c r="H13" s="1"/>
  <c r="H104" s="1"/>
  <c r="I70"/>
  <c r="H70"/>
  <c r="H12" s="1"/>
  <c r="H103" s="1"/>
  <c r="I69"/>
  <c r="H69"/>
  <c r="H11" s="1"/>
  <c r="X63"/>
  <c r="U63"/>
  <c r="E67"/>
  <c r="E65"/>
  <c r="E64"/>
  <c r="Z58"/>
  <c r="AP52"/>
  <c r="AO52"/>
  <c r="AI52"/>
  <c r="AF52"/>
  <c r="AC52"/>
  <c r="Z52"/>
  <c r="X52"/>
  <c r="W52"/>
  <c r="U52"/>
  <c r="T52"/>
  <c r="R52"/>
  <c r="Q52"/>
  <c r="O52"/>
  <c r="N52"/>
  <c r="L52"/>
  <c r="K52"/>
  <c r="I52"/>
  <c r="H52"/>
  <c r="AP42"/>
  <c r="AO42"/>
  <c r="AI42"/>
  <c r="AF42"/>
  <c r="AC42"/>
  <c r="Z42"/>
  <c r="X42"/>
  <c r="W42"/>
  <c r="U42"/>
  <c r="T42"/>
  <c r="R42"/>
  <c r="Q42"/>
  <c r="O42"/>
  <c r="N42"/>
  <c r="L42"/>
  <c r="K42"/>
  <c r="I42"/>
  <c r="H42"/>
  <c r="E120"/>
  <c r="E119"/>
  <c r="E118"/>
  <c r="E117"/>
  <c r="E116" s="1"/>
  <c r="E108"/>
  <c r="E107"/>
  <c r="E105"/>
  <c r="E98"/>
  <c r="E97"/>
  <c r="E96"/>
  <c r="E95"/>
  <c r="E94" s="1"/>
  <c r="F94"/>
  <c r="E93"/>
  <c r="E92"/>
  <c r="E91"/>
  <c r="E89" s="1"/>
  <c r="E90"/>
  <c r="F89"/>
  <c r="E88"/>
  <c r="E87"/>
  <c r="E86"/>
  <c r="E85"/>
  <c r="E84" s="1"/>
  <c r="F84"/>
  <c r="E83"/>
  <c r="E82"/>
  <c r="E81"/>
  <c r="E79" s="1"/>
  <c r="E80"/>
  <c r="F79"/>
  <c r="E77"/>
  <c r="E76"/>
  <c r="E75"/>
  <c r="E74"/>
  <c r="E73" s="1"/>
  <c r="F73"/>
  <c r="E72"/>
  <c r="E69"/>
  <c r="E62"/>
  <c r="E61"/>
  <c r="E60"/>
  <c r="E59"/>
  <c r="F58"/>
  <c r="E56"/>
  <c r="E55"/>
  <c r="G55" s="1"/>
  <c r="E54"/>
  <c r="E53"/>
  <c r="G53" s="1"/>
  <c r="F52"/>
  <c r="F51"/>
  <c r="E51"/>
  <c r="F50"/>
  <c r="E50"/>
  <c r="F49"/>
  <c r="F47" s="1"/>
  <c r="E49"/>
  <c r="F48"/>
  <c r="E48"/>
  <c r="E47"/>
  <c r="E46"/>
  <c r="E45"/>
  <c r="E44"/>
  <c r="G44" s="1"/>
  <c r="E43"/>
  <c r="F42"/>
  <c r="E35"/>
  <c r="E34"/>
  <c r="G34" s="1"/>
  <c r="E33"/>
  <c r="G33" s="1"/>
  <c r="E32"/>
  <c r="G32" s="1"/>
  <c r="F31"/>
  <c r="E30"/>
  <c r="E29"/>
  <c r="E28"/>
  <c r="E27"/>
  <c r="F26"/>
  <c r="E25"/>
  <c r="E24"/>
  <c r="E23"/>
  <c r="E22"/>
  <c r="F21"/>
  <c r="E19"/>
  <c r="E18"/>
  <c r="E17"/>
  <c r="E16"/>
  <c r="F15"/>
  <c r="E14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D10"/>
  <c r="D9"/>
  <c r="C8" s="1"/>
  <c r="D8" s="1"/>
  <c r="D7"/>
  <c r="D6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E31" i="13" l="1"/>
  <c r="G31" s="1"/>
  <c r="P12"/>
  <c r="P70"/>
  <c r="Q103"/>
  <c r="Q101" s="1"/>
  <c r="P52"/>
  <c r="P42"/>
  <c r="L68"/>
  <c r="M68" s="1"/>
  <c r="N68"/>
  <c r="P68" s="1"/>
  <c r="AO68"/>
  <c r="E15"/>
  <c r="M52"/>
  <c r="J70"/>
  <c r="E21"/>
  <c r="AP68"/>
  <c r="T68"/>
  <c r="E71"/>
  <c r="J42"/>
  <c r="L12"/>
  <c r="M70"/>
  <c r="AI68"/>
  <c r="C5" i="8"/>
  <c r="C11"/>
  <c r="D11" s="1"/>
  <c r="E26" i="13"/>
  <c r="M42"/>
  <c r="J69"/>
  <c r="L11"/>
  <c r="M11" s="1"/>
  <c r="M69"/>
  <c r="L13"/>
  <c r="L10" s="1"/>
  <c r="M71"/>
  <c r="O10"/>
  <c r="R10"/>
  <c r="U10"/>
  <c r="X10"/>
  <c r="AO104"/>
  <c r="N101"/>
  <c r="K12"/>
  <c r="K103" s="1"/>
  <c r="L102"/>
  <c r="J52"/>
  <c r="J71"/>
  <c r="E106"/>
  <c r="E52"/>
  <c r="G52" s="1"/>
  <c r="E70"/>
  <c r="E68" s="1"/>
  <c r="E58"/>
  <c r="Z68"/>
  <c r="AC68"/>
  <c r="AF68"/>
  <c r="I68"/>
  <c r="F69"/>
  <c r="G69" s="1"/>
  <c r="I12"/>
  <c r="F70"/>
  <c r="I13"/>
  <c r="F71"/>
  <c r="F63"/>
  <c r="H101"/>
  <c r="W10"/>
  <c r="W102"/>
  <c r="AF10"/>
  <c r="AF102"/>
  <c r="AI10"/>
  <c r="AI102"/>
  <c r="AO102"/>
  <c r="AO10"/>
  <c r="Q10"/>
  <c r="Q102"/>
  <c r="Z10"/>
  <c r="Z104"/>
  <c r="E104" s="1"/>
  <c r="I11"/>
  <c r="H102"/>
  <c r="K10"/>
  <c r="E13"/>
  <c r="AC10"/>
  <c r="T10"/>
  <c r="N10"/>
  <c r="P10" s="1"/>
  <c r="E11"/>
  <c r="H68"/>
  <c r="E63"/>
  <c r="E42"/>
  <c r="G42" s="1"/>
  <c r="C14" i="8"/>
  <c r="D14" s="1"/>
  <c r="C19"/>
  <c r="D19" s="1"/>
  <c r="D5"/>
  <c r="E12" i="13" l="1"/>
  <c r="S12"/>
  <c r="Y10"/>
  <c r="V10"/>
  <c r="S10"/>
  <c r="M10"/>
  <c r="M102"/>
  <c r="F12"/>
  <c r="J12"/>
  <c r="I103"/>
  <c r="L104"/>
  <c r="M104" s="1"/>
  <c r="M13"/>
  <c r="G71"/>
  <c r="F11"/>
  <c r="G11" s="1"/>
  <c r="J11"/>
  <c r="I102"/>
  <c r="J102" s="1"/>
  <c r="L103"/>
  <c r="M12"/>
  <c r="K101"/>
  <c r="E103"/>
  <c r="J68"/>
  <c r="F13"/>
  <c r="G13" s="1"/>
  <c r="J13"/>
  <c r="I104"/>
  <c r="F68"/>
  <c r="G68" s="1"/>
  <c r="E102"/>
  <c r="I10"/>
  <c r="J10" s="1"/>
  <c r="E10"/>
  <c r="C24" i="8"/>
  <c r="D24"/>
  <c r="E101" i="13" l="1"/>
  <c r="E121" s="1"/>
  <c r="G12"/>
  <c r="M103"/>
  <c r="L101"/>
  <c r="M101" s="1"/>
  <c r="J103"/>
  <c r="I101"/>
  <c r="J101" s="1"/>
  <c r="F103"/>
  <c r="G103" s="1"/>
  <c r="F102"/>
  <c r="G102" s="1"/>
  <c r="F10"/>
  <c r="G10" s="1"/>
  <c r="F104"/>
  <c r="J104"/>
  <c r="G104" l="1"/>
  <c r="F101"/>
  <c r="G101" l="1"/>
  <c r="F121"/>
</calcChain>
</file>

<file path=xl/sharedStrings.xml><?xml version="1.0" encoding="utf-8"?>
<sst xmlns="http://schemas.openxmlformats.org/spreadsheetml/2006/main" count="967" uniqueCount="351">
  <si>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</si>
  <si>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</si>
  <si>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</si>
  <si>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</si>
  <si>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</si>
  <si>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</si>
  <si>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</si>
  <si>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</si>
  <si>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</si>
  <si>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</si>
  <si>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</si>
  <si>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</si>
  <si>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</si>
  <si>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</si>
  <si>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</si>
  <si>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</si>
  <si>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</si>
  <si>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</si>
  <si>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</si>
  <si>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</si>
  <si>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</si>
  <si>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</si>
  <si>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</si>
  <si>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</si>
  <si>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</si>
  <si>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</si>
  <si>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</si>
  <si>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</si>
  <si>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</si>
  <si>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</si>
  <si>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</si>
  <si>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</si>
  <si>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</si>
  <si>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</si>
  <si>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</si>
  <si>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</si>
  <si>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</si>
  <si>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</si>
  <si>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</si>
  <si>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</si>
  <si>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</si>
  <si>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</si>
  <si>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</si>
  <si>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</si>
  <si>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</si>
  <si>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</si>
  <si>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</si>
  <si>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</si>
  <si>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</si>
  <si>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</si>
  <si>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</si>
  <si>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</si>
  <si>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</si>
  <si>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</si>
  <si>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</si>
  <si>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</si>
  <si>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</si>
  <si>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</si>
  <si>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</si>
  <si>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</si>
  <si>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</si>
  <si>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</si>
  <si>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</si>
  <si>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</si>
  <si>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</si>
  <si>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</si>
  <si>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</si>
  <si>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</si>
  <si>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</si>
  <si>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</si>
  <si>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</si>
  <si>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</si>
  <si>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</si>
  <si>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</si>
  <si>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</si>
  <si>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</si>
  <si>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</si>
  <si>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</si>
  <si>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</si>
  <si>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</si>
  <si>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</si>
  <si>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</si>
  <si>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</si>
  <si>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</si>
  <si>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</si>
  <si>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</si>
  <si>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</si>
  <si>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</si>
  <si>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</si>
  <si>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</si>
  <si>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</si>
  <si>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</si>
  <si>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</si>
  <si>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</si>
  <si>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</si>
  <si>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</si>
  <si>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</si>
  <si>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</si>
  <si>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</si>
  <si>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</si>
  <si>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</si>
  <si>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</si>
  <si>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</si>
  <si>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</si>
  <si>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</si>
  <si>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</si>
  <si>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</si>
  <si>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</si>
  <si>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</si>
  <si>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</si>
  <si>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</si>
  <si>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</si>
  <si>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</si>
  <si>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</si>
  <si>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</si>
  <si>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</si>
  <si>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</si>
  <si>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</si>
  <si>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</si>
  <si>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</si>
  <si>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</si>
  <si>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</si>
  <si>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</si>
  <si>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</si>
  <si>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</si>
  <si>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</si>
  <si>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</si>
  <si>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</si>
  <si>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</si>
  <si>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</si>
  <si>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</si>
  <si>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</si>
  <si>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</si>
  <si>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</si>
  <si>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</si>
  <si>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</si>
  <si>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</si>
  <si>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</si>
  <si>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</si>
  <si>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</si>
  <si>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</si>
  <si>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</si>
  <si>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</si>
  <si>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</si>
  <si>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</si>
  <si>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</si>
  <si>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</si>
  <si>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</si>
  <si>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</si>
  <si>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</si>
  <si>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</si>
  <si>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</si>
  <si>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</si>
  <si>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</si>
  <si>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</si>
  <si>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</si>
  <si>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</si>
  <si>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</si>
  <si>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</si>
  <si>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</si>
  <si>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</si>
  <si>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</si>
  <si>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</si>
  <si>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</si>
  <si>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</si>
  <si>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</si>
  <si>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</si>
  <si>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</si>
  <si>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</si>
  <si>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</si>
  <si>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</si>
  <si>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</si>
  <si>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</si>
  <si>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</si>
  <si>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</si>
  <si>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</si>
  <si>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</si>
  <si>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</si>
  <si>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</si>
  <si>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</si>
  <si>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</si>
  <si>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</si>
  <si>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</si>
  <si>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</si>
  <si>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</si>
  <si>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</si>
  <si>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</si>
  <si>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</si>
  <si>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</si>
  <si>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</si>
  <si>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</si>
  <si>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</si>
  <si>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</si>
  <si>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</si>
  <si>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</si>
  <si>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</si>
  <si>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</si>
  <si>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</si>
  <si>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</si>
  <si>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</si>
  <si>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</si>
  <si>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</si>
  <si>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</si>
  <si>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</si>
  <si>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</si>
  <si>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</si>
  <si>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</si>
  <si>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</si>
  <si>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</si>
  <si>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</si>
  <si>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</si>
  <si>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</si>
  <si>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</si>
  <si>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</si>
  <si>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</si>
  <si>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</si>
  <si>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</si>
  <si>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</si>
  <si>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</si>
  <si>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</si>
  <si>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</si>
  <si>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</si>
  <si>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</si>
  <si>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</si>
  <si>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</si>
  <si>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</si>
  <si>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</si>
  <si>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</si>
  <si>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</si>
  <si>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</si>
  <si>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</si>
  <si>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</si>
  <si>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</si>
  <si>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</si>
  <si>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</si>
  <si>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</si>
  <si>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</si>
  <si>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</si>
  <si>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</si>
  <si>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</si>
  <si>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</si>
  <si>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</si>
  <si>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</si>
  <si>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</si>
  <si>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</si>
  <si>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</si>
  <si>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</si>
  <si>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</si>
  <si>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</si>
  <si>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</si>
  <si>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</si>
  <si>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</si>
  <si>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</si>
  <si>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</si>
  <si>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</si>
  <si>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</si>
  <si>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</si>
  <si>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</si>
  <si>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</si>
  <si>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</si>
  <si>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Таблица 3</t>
  </si>
  <si>
    <t>и т.д.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</si>
  <si>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</si>
  <si>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</si>
  <si>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Базовый показатель на начало реализации муниципальной программы</t>
  </si>
  <si>
    <t>1.1.1.</t>
  </si>
  <si>
    <t>1.</t>
  </si>
  <si>
    <t>Подпрограмма 2</t>
  </si>
  <si>
    <t>2.</t>
  </si>
  <si>
    <t>3.</t>
  </si>
  <si>
    <t>Наименование основных мероприятий /мероприятий муниципальной программы</t>
  </si>
  <si>
    <t>иные источники финансирования</t>
  </si>
  <si>
    <t>Итого по подпрограмме 1</t>
  </si>
  <si>
    <t>Итого по подпрограмме 2</t>
  </si>
  <si>
    <t>Подпрограмма 1</t>
  </si>
  <si>
    <t>Основные социально-значимые реализованные мероприятия</t>
  </si>
  <si>
    <t>* без учета расходов по текущей деятельности</t>
  </si>
  <si>
    <t>Результаты реализации муниципальной  программы соиполнителями:*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</si>
  <si>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</si>
  <si>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>Таблица 1</t>
  </si>
  <si>
    <t>(Наименование мероприятия)</t>
  </si>
  <si>
    <t>в том числе по проектам, портфелям проектов района (в том числе направленные на реализацию национальных и федеральных проектов Российской Федерации)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</si>
  <si>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</si>
  <si>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</si>
  <si>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</si>
  <si>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</si>
  <si>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проекты, портфели проектов района (в том числе направленные на реализацию национальных и федеральных проектов Российской Федерации):</t>
  </si>
  <si>
    <t>Всего по муниципальной программе:</t>
  </si>
  <si>
    <t>в том числе инвестиции в объекты муниципальной собственности</t>
  </si>
  <si>
    <t>план на 2019 год *</t>
  </si>
  <si>
    <t>Причины отклонения  фактического исполнения от запланированного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</si>
  <si>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</si>
  <si>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</si>
  <si>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</si>
  <si>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</si>
  <si>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</si>
  <si>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</si>
  <si>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департамент финансов ад-министрации района</t>
  </si>
  <si>
    <t xml:space="preserve">Повышение эффек-тивности управления муниципальными финансами                                 </t>
  </si>
  <si>
    <t>Управление ре-зервными средствами бюджета Нижневар-товского района</t>
  </si>
  <si>
    <t>Эффективное управ-ление муниципаль-ным долгом</t>
  </si>
  <si>
    <t>Обеспечение сба-лансированности бюджетов поселений района, предоставление межбюджетных трансфертов на исполнение вопросов местного значения поселений, для компенсации дополнительных расходов, возникших в результате решений, принятых органами власти другого уровня (показатель2)</t>
  </si>
  <si>
    <t xml:space="preserve">Предоставление иных межбюджетных трансфертов бюдже-там поселений рай-она в рамках проведения конкурсного отбора проектов «Народная инициатива»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</si>
  <si>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Предостав-ление иных межбюд-жетных трансфер-тов бюджетам поселений района в рамках прове-дения кон-курсного отбора проектов «Народная инициатива»      </t>
  </si>
  <si>
    <t>Значение показателя на 2019  год</t>
  </si>
  <si>
    <t>Отсутствие просроченной кредиторской задолженности в бюджетах поселений района по выплате заработной платы и оплате коммунальных услуг (да/нет; 1/0)</t>
  </si>
  <si>
    <t>Средняя итоговая оценка качества организации и осуществления бюджетного процесса в поселениях  района, баллы</t>
  </si>
  <si>
    <t>Исполнение первоначальных плановых назначений по налоговым и неналоговым доходам на уровне не менее 100%, %</t>
  </si>
  <si>
    <t>≥ 95 %</t>
  </si>
  <si>
    <t>Количество главных распорядителей средств бюджета района, главных администраторов доходов бюджета, имеющих итоговую оценку качества финансового менеджмента более 80 %</t>
  </si>
  <si>
    <t>Соблюдение предельного объема муниципального внутреннего долга района установленного нормативными правовыми актами района, (1/0)</t>
  </si>
  <si>
    <t>Исполнение расходных обязательств района за отчетный финансовый год в размере не менее 90% от уточненных бюджетных ассигнований (без учета резервных средств), %</t>
  </si>
  <si>
    <t>&gt;= 90%</t>
  </si>
  <si>
    <t>Исполнитель:</t>
  </si>
  <si>
    <t>Директор департамента финансов:_____________ Синева Марина Александровна</t>
  </si>
  <si>
    <t>тел. 8 (3466) 49-86-53</t>
  </si>
  <si>
    <t>__________</t>
  </si>
  <si>
    <t>Вандрей Сергей Александрович</t>
  </si>
  <si>
    <t>Мальцева Светлана Валентиновна</t>
  </si>
  <si>
    <t>тел. 8 (3466) 49-86-48</t>
  </si>
  <si>
    <t xml:space="preserve">Заместитель начальника отдела расходов                                                                                                                                                                                                                                                    бюджета департамента финансов                                                                                                                                                                                                                                                       администрации района           </t>
  </si>
  <si>
    <t>тел. 8 (3466) 49-86-52</t>
  </si>
  <si>
    <t>Специалист-эксперт отдела межбюджетных трансфертов и сводного планирования департамента финансов администрации  района</t>
  </si>
  <si>
    <t>Заместитель начальника отдела расходов                                                                                                                                                                                                                                                    бюджета департамента финансов                                                                                                                                                                                                                                                       администрации района                 ______________ Вандрей Сергей Александрович</t>
  </si>
  <si>
    <t>Специалист-эксперт отдела                                                                                                                                                                                                                                                               межбюджетных трансфертов и                                                                                                                                                                                                                                                        сводного планирования                                                                                                                                                                                                                                                                             департамента финансов                                                                                                                                                                                                                                                                                      администрации  района              ______________Мальцева Светлана Валентиновна</t>
  </si>
  <si>
    <t>Выравнивание бюджетной обеспечен-ности поселений из районного фонда фи-нансовой поддержки (показатель 1)</t>
  </si>
  <si>
    <t xml:space="preserve">Ответственный исполнитель (Департамент финансов администрации района)
</t>
  </si>
  <si>
    <t xml:space="preserve">                                   отдел транспорта и связи админи-страции района; управление экологии и природопользова-нию администрации района;отдел жилищно-коммунального хозяйства, энергетики и строительства администрации района,                                                                                                                                                                                                                                                                                                                                            департамент финансов ад-министрации района</t>
  </si>
  <si>
    <t xml:space="preserve">Соисполнитель 1 (Отдел транспорта и связи администрации района)
</t>
  </si>
  <si>
    <t xml:space="preserve">Соисполнитель 2 (управление экологии и природопользованию администрации района)
</t>
  </si>
  <si>
    <t xml:space="preserve">Соисполнитель 3 (отдел жилищно-коммунального хозяйства, энергетики и строительства администрации района)
</t>
  </si>
  <si>
    <t xml:space="preserve">Постановление администрации Нижневартовского района от 26.10.2018 № 2448 "Об утверждении муниципальной программы «Управление в сфере муниципальных финансов в Нижневартовском районе»"
</t>
  </si>
  <si>
    <t>Источники финанси-рования</t>
  </si>
  <si>
    <t xml:space="preserve">Заместитель начальника отдела расходов                                                                                                                                                                                                                                                    бюджета департамента финансов                                                                                                                                                                                                                                                       администрации района         </t>
  </si>
  <si>
    <t>Своевременность перечисления межбюджетных трансфертов (включая субвенции, субсидии, иные межбюджетные трансферты из вышестоящих бюджетов) поселениям района (да/нет; 1/0)</t>
  </si>
  <si>
    <t>Показатель будет рассчитан  в июле  2020 года</t>
  </si>
  <si>
    <t xml:space="preserve">Всего исполнение по муниципальной программе составили в сумме 74 081,1 тыс. рублей, в том числе:                                                                                                                                                                                                      федеральный бюджет в сумме 350,4 тыс. рублей;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 автономного округа в сумме 27 787,5 тыс. рублей;                                                                                                                                                                                                                                 бюджет района в сумме 45 943,2 тыс. рублей.              </t>
  </si>
  <si>
    <t xml:space="preserve">Исполнение по ответственному исполнителю составили в сумме 74 081,1 тыс. рубля, в  том числе:                                                                                                                                                             федеральный бюджет в сумме 350,4 тыс. рублей;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 автономного округа в сумме 27 787,5 тыс. рублей;                                                                                                                                                                                                                                 бюджет района в сумме 45 943,2 тыс. рублей.               </t>
  </si>
  <si>
    <t>Показатель будет рассчитан  по итогам  2019 года</t>
  </si>
  <si>
    <t>Директор департамента финансов                 ___________________ Синева Марина Александровна  тел. 8 (3466) 49-86-53</t>
  </si>
  <si>
    <t>__________________ Светлана Валентиновна Мальцева</t>
  </si>
  <si>
    <t>__________________Сергей Александрович Вандрей</t>
  </si>
  <si>
    <t>График (сетевой график) за март 2019 год  реализации  муниципальной программы</t>
  </si>
  <si>
    <r>
      <rPr>
        <b/>
        <u/>
        <sz val="12"/>
        <rFont val="Times New Roman"/>
        <family val="1"/>
        <charset val="204"/>
      </rPr>
      <t>средства федерального бюджета составили в сумме план-3 915,4 т.р., факт-652,0 т.р.,</t>
    </r>
    <r>
      <rPr>
        <sz val="12"/>
        <rFont val="Times New Roman"/>
        <family val="1"/>
        <charset val="204"/>
      </rPr>
      <t xml:space="preserve"> в том числе перечислены поселениям района средства в рамках государственной программы "Содействие занятости населения"(федеральный проект "Старшее посколение" национального проекта "Демография") в сумме план 230,1 т.р.;                                                                                                                                                                                                                                                                                            субвенции на осуществление полномочий по первичному воинскому учету на территориях, где отсутствуют военные комиссариаты в сумме план -3 484,2 т.р., факт-606,4 т.р. на осуществление федеральных полномочий по ЗАГС в сумме план-201,1 т.р., факт-45,6 т. р.;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rFont val="Times New Roman"/>
        <family val="1"/>
        <charset val="204"/>
      </rPr>
      <t xml:space="preserve">-бюджет автономного округа составил в сумме план-2 643,7 т.р., факт-274,0 т.р., </t>
    </r>
    <r>
      <rPr>
        <sz val="12"/>
        <rFont val="Times New Roman"/>
        <family val="1"/>
        <charset val="204"/>
      </rPr>
      <t>в том числе, ассигнования  в рамках программы "Содействие занятости" в сумме план-2 542,2 т.р., факт- 265,2 т.р.,   субвенция на осуществление федеральных полномочий по ЗАГС (поселения) в сумме план-79,2 т. р., факт-8,8 т.р., субвенции на осуществление отдельных  государственных полномочий  Ханты - Мансийского автономного округа - Югры  в сфере  обращения с твердыми коммунальными отходами (ОБ)  в сумме план- 23,3 т.р.                                                                                  -</t>
    </r>
    <r>
      <rPr>
        <b/>
        <u/>
        <sz val="12"/>
        <rFont val="Times New Roman"/>
        <family val="1"/>
        <charset val="204"/>
      </rPr>
      <t>средсва бюджета района составили в сумме план-880 075,9 т.р., факт-218 654,2 т.р.</t>
    </r>
    <r>
      <rPr>
        <sz val="12"/>
        <rFont val="Times New Roman"/>
        <family val="1"/>
        <charset val="204"/>
      </rPr>
      <t>в том числе, поселениям района перечислена дотация на поддержку мер по обеспечению сбалансированности бюджетов в сумме план-863 906,3 т.р., факт- 218 572,5 т.р., иные межбюджетные трансферты на содержание ОМС для исполнения полномочий поселением по содержанию подъездных дорог в сумме план-326,7 т.р., факт-81,7 т.р., иные межбюджетные трансферты на дорожное хозяйство (делегированные поселением району) в сумме план-15 842,9 т.р.</t>
    </r>
  </si>
  <si>
    <r>
      <rPr>
        <b/>
        <u/>
        <sz val="12"/>
        <rFont val="Times New Roman"/>
        <family val="1"/>
        <charset val="204"/>
      </rPr>
      <t xml:space="preserve">бюджет автономного округа:    </t>
    </r>
    <r>
      <rPr>
        <b/>
        <sz val="12"/>
        <rFont val="Times New Roman"/>
        <family val="1"/>
        <charset val="204"/>
      </rPr>
      <t xml:space="preserve">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перечислена дотация на выравнивание бюджетной обеспеченности поселений   (1,2 часть)                                                                                                                                                                                                                 план 179 862,6 т.р., факт- 41 674,6 т.р.</t>
    </r>
  </si>
  <si>
    <r>
      <rPr>
        <b/>
        <u/>
        <sz val="12"/>
        <rFont val="Times New Roman"/>
        <family val="1"/>
        <charset val="204"/>
      </rPr>
      <t xml:space="preserve">Средства бюджета района: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дотация на поощрение за достижение наиболее высоких показателей качества организации и осуществления бюджетного процесса в поселениях в сумме план-3 000,0 т.р.</t>
    </r>
  </si>
  <si>
    <r>
      <rPr>
        <b/>
        <u/>
        <sz val="12"/>
        <rFont val="Times New Roman"/>
        <family val="1"/>
        <charset val="204"/>
      </rPr>
      <t xml:space="preserve">Средства бюджета автономного округа: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межбюджетные трансферты на подготовку к юбилейным датам муниципальных образований района в сумме план-400,0 т.р.</t>
    </r>
  </si>
  <si>
    <t xml:space="preserve">       17 186,7</t>
  </si>
  <si>
    <t>Целевые показатели муниципальной  программы «Управление в сфере муниципальных финансов в Нижневартовском районе» за март 2019 год</t>
  </si>
  <si>
    <r>
      <t xml:space="preserve">Пояснения к отчету о </t>
    </r>
    <r>
      <rPr>
        <b/>
        <u/>
        <sz val="14"/>
        <color indexed="8"/>
        <rFont val="Times New Roman"/>
        <family val="1"/>
        <charset val="204"/>
      </rPr>
      <t>ходе исполнения графика (сетевого графика) по реализации муниципальной программы    «Управление в сфере муниципальных финансов в Нижневартовском районе»                                                                                                                                                                                                                                                                за март 2019 год</t>
    </r>
  </si>
  <si>
    <r>
      <rPr>
        <b/>
        <sz val="14"/>
        <rFont val="Times New Roman"/>
        <family val="1"/>
        <charset val="204"/>
      </rPr>
      <t xml:space="preserve">Всего исполнение по муниципальной программе составило в сумме 261 254,8 тыс. рублей, в том числе: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федеральный бюджет в сумме 652,0 тыс. рублей;                                                      бюджет автономного округа в сумме 41 948,6 тыс. рублей;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 района в сумме 218 654,2 тыс. рублей.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Исполнение по подпрограмме 1 составило в сумме 261 254,8 тыс. рублей, в том числе: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средства федерального бюджета</t>
    </r>
    <r>
      <rPr>
        <sz val="14"/>
        <rFont val="Times New Roman"/>
        <family val="1"/>
        <charset val="204"/>
      </rPr>
      <t xml:space="preserve"> в сумме 652,0 тыс. рублей, в том числе перечислены поселениям района  субвенции на осуществление полномочий                                                                                                                                                                                       по первичному воинскому учету на территориях, где отсутствуют военные комиссариаты в сумме -606,4 т.р.;                                                                                                                                                             на осуществление федеральных полномочий по ЗАГС в сумме 45,6 т. р.                                                      </t>
    </r>
    <r>
      <rPr>
        <b/>
        <sz val="14"/>
        <rFont val="Times New Roman"/>
        <family val="1"/>
        <charset val="204"/>
      </rPr>
      <t>бюджет автономного округа</t>
    </r>
    <r>
      <rPr>
        <sz val="14"/>
        <rFont val="Times New Roman"/>
        <family val="1"/>
        <charset val="204"/>
      </rPr>
      <t xml:space="preserve"> в сумме 41 948,6 тыс. рублей, поселениям района перечислены дотация на выравнивание бюджетной обеспеченности поселений                                                                                                                                                                                               (1,2 часть) в сумме 41 674,6 тыс.рублей, ассигнования  в рамках программы "Содействие занятости" в сумме 265,2 т.р.,   субвенция на осуществление федеральных полномочий по ЗАГС (поселения) в сумме 8,8 т.р.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средсва бюджета района</t>
    </r>
    <r>
      <rPr>
        <sz val="14"/>
        <rFont val="Times New Roman"/>
        <family val="1"/>
        <charset val="204"/>
      </rPr>
      <t xml:space="preserve"> в сумме 218 654,2 тыс. рублей, поселениям района перечислена дотация на поддержку мер по обеспечению сбалансированности бюджетов в сумме 218 572,5 т.р., иные межбюджетные трансферты на содержание ОМС для исполнения полномочий поселением по содержанию подъездных дорог в сумме 81,7 т.р.</t>
    </r>
  </si>
</sst>
</file>

<file path=xl/styles.xml><?xml version="1.0" encoding="utf-8"?>
<styleSheet xmlns="http://schemas.openxmlformats.org/spreadsheetml/2006/main">
  <numFmts count="9">
    <numFmt numFmtId="43" formatCode="_-* #,##0.00_р_._-;\-* #,##0.00_р_._-;_-* &quot;-&quot;??_р_._-;_-@_-"/>
    <numFmt numFmtId="164" formatCode="0.0"/>
    <numFmt numFmtId="165" formatCode="#,##0.0"/>
    <numFmt numFmtId="166" formatCode="#,##0.0_ ;\-#,##0.0\ "/>
    <numFmt numFmtId="167" formatCode="#,##0.000"/>
    <numFmt numFmtId="168" formatCode="_-* #,##0.0_р_._-;\-* #,##0.0_р_._-;_-* &quot;-&quot;?_р_._-;_-@_-"/>
    <numFmt numFmtId="169" formatCode="#,##0_ ;\-#,##0\ "/>
    <numFmt numFmtId="170" formatCode="#,##0.00_ ;\-#,##0.00\ "/>
    <numFmt numFmtId="171" formatCode="0.0%"/>
  </numFmts>
  <fonts count="36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715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6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left"/>
    </xf>
    <xf numFmtId="164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33" xfId="0" applyNumberFormat="1" applyFont="1" applyFill="1" applyBorder="1" applyAlignment="1" applyProtection="1">
      <alignment horizontal="center" vertical="center" wrapText="1"/>
    </xf>
    <xf numFmtId="1" fontId="19" fillId="0" borderId="28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8" fillId="0" borderId="0" xfId="0" applyFont="1" applyAlignment="1">
      <alignment horizontal="center" vertical="top" wrapText="1"/>
    </xf>
    <xf numFmtId="0" fontId="19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4" xfId="0" applyFont="1" applyBorder="1" applyAlignment="1">
      <alignment horizontal="center" vertical="top" wrapText="1"/>
    </xf>
    <xf numFmtId="0" fontId="10" fillId="0" borderId="0" xfId="0" applyFont="1"/>
    <xf numFmtId="164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23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19" fillId="0" borderId="0" xfId="0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164" fontId="19" fillId="0" borderId="0" xfId="2" applyNumberFormat="1" applyFont="1" applyFill="1" applyBorder="1" applyAlignment="1" applyProtection="1">
      <alignment vertical="center" wrapText="1"/>
    </xf>
    <xf numFmtId="0" fontId="23" fillId="0" borderId="10" xfId="0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0" fontId="15" fillId="3" borderId="0" xfId="0" applyNumberFormat="1" applyFont="1" applyFill="1" applyAlignment="1">
      <alignment horizontal="center"/>
    </xf>
    <xf numFmtId="0" fontId="25" fillId="3" borderId="0" xfId="0" applyFont="1" applyFill="1"/>
    <xf numFmtId="0" fontId="16" fillId="3" borderId="0" xfId="0" applyFont="1" applyFill="1" applyAlignment="1">
      <alignment horizontal="right"/>
    </xf>
    <xf numFmtId="0" fontId="0" fillId="3" borderId="0" xfId="0" applyFill="1"/>
    <xf numFmtId="0" fontId="15" fillId="3" borderId="0" xfId="0" applyFont="1" applyFill="1"/>
    <xf numFmtId="0" fontId="26" fillId="3" borderId="0" xfId="0" applyFont="1" applyFill="1"/>
    <xf numFmtId="0" fontId="27" fillId="3" borderId="0" xfId="0" applyFont="1" applyFill="1"/>
    <xf numFmtId="0" fontId="3" fillId="3" borderId="1" xfId="0" applyNumberFormat="1" applyFont="1" applyFill="1" applyBorder="1" applyAlignment="1">
      <alignment horizontal="left" vertical="top"/>
    </xf>
    <xf numFmtId="0" fontId="16" fillId="3" borderId="0" xfId="0" applyFont="1" applyFill="1"/>
    <xf numFmtId="0" fontId="28" fillId="3" borderId="0" xfId="0" applyFont="1" applyFill="1"/>
    <xf numFmtId="0" fontId="15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left" vertical="top" wrapText="1"/>
    </xf>
    <xf numFmtId="0" fontId="24" fillId="3" borderId="0" xfId="0" applyFont="1" applyFill="1" applyAlignment="1">
      <alignment horizontal="center" vertical="center"/>
    </xf>
    <xf numFmtId="0" fontId="29" fillId="3" borderId="0" xfId="0" applyFont="1" applyFill="1" applyBorder="1" applyAlignment="1">
      <alignment horizontal="left" vertical="top" wrapText="1"/>
    </xf>
    <xf numFmtId="0" fontId="30" fillId="3" borderId="0" xfId="0" applyFont="1" applyFill="1"/>
    <xf numFmtId="0" fontId="23" fillId="0" borderId="10" xfId="0" applyFont="1" applyFill="1" applyBorder="1" applyAlignment="1">
      <alignment vertical="top" wrapText="1"/>
    </xf>
    <xf numFmtId="0" fontId="23" fillId="0" borderId="1" xfId="0" applyFont="1" applyFill="1" applyBorder="1" applyAlignment="1">
      <alignment vertical="top" wrapText="1"/>
    </xf>
    <xf numFmtId="0" fontId="23" fillId="0" borderId="8" xfId="0" applyFont="1" applyFill="1" applyBorder="1" applyAlignment="1">
      <alignment wrapText="1"/>
    </xf>
    <xf numFmtId="0" fontId="3" fillId="0" borderId="34" xfId="0" applyFont="1" applyBorder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justify" vertical="top" wrapText="1"/>
    </xf>
    <xf numFmtId="0" fontId="23" fillId="0" borderId="1" xfId="0" applyFont="1" applyBorder="1" applyAlignment="1">
      <alignment horizontal="center" wrapText="1"/>
    </xf>
    <xf numFmtId="3" fontId="19" fillId="0" borderId="1" xfId="0" applyNumberFormat="1" applyFont="1" applyBorder="1" applyAlignment="1" applyProtection="1">
      <alignment horizontal="center" wrapText="1"/>
      <protection locked="0"/>
    </xf>
    <xf numFmtId="0" fontId="19" fillId="0" borderId="1" xfId="0" applyFont="1" applyBorder="1" applyAlignment="1" applyProtection="1">
      <alignment vertical="top" wrapText="1"/>
      <protection locked="0"/>
    </xf>
    <xf numFmtId="0" fontId="19" fillId="0" borderId="1" xfId="0" applyFont="1" applyFill="1" applyBorder="1" applyAlignment="1" applyProtection="1">
      <alignment horizontal="center" wrapText="1"/>
    </xf>
    <xf numFmtId="169" fontId="19" fillId="0" borderId="1" xfId="2" applyNumberFormat="1" applyFont="1" applyBorder="1" applyAlignment="1">
      <alignment horizontal="center" vertical="top" wrapText="1"/>
    </xf>
    <xf numFmtId="170" fontId="19" fillId="0" borderId="1" xfId="2" applyNumberFormat="1" applyFont="1" applyBorder="1" applyAlignment="1">
      <alignment horizontal="center" vertical="top" wrapText="1"/>
    </xf>
    <xf numFmtId="169" fontId="19" fillId="0" borderId="5" xfId="2" applyNumberFormat="1" applyFont="1" applyBorder="1" applyAlignment="1">
      <alignment horizontal="center" vertical="top" wrapText="1"/>
    </xf>
    <xf numFmtId="169" fontId="19" fillId="0" borderId="32" xfId="2" applyNumberFormat="1" applyFont="1" applyBorder="1" applyAlignment="1">
      <alignment horizontal="center" vertical="top" wrapText="1"/>
    </xf>
    <xf numFmtId="0" fontId="19" fillId="0" borderId="1" xfId="0" applyFont="1" applyBorder="1"/>
    <xf numFmtId="164" fontId="23" fillId="0" borderId="1" xfId="0" applyNumberFormat="1" applyFont="1" applyBorder="1" applyAlignment="1">
      <alignment horizontal="center" wrapText="1"/>
    </xf>
    <xf numFmtId="9" fontId="23" fillId="0" borderId="1" xfId="0" applyNumberFormat="1" applyFont="1" applyBorder="1" applyAlignment="1">
      <alignment horizontal="center" wrapText="1"/>
    </xf>
    <xf numFmtId="171" fontId="23" fillId="0" borderId="1" xfId="0" applyNumberFormat="1" applyFont="1" applyBorder="1" applyAlignment="1">
      <alignment horizontal="center" wrapText="1"/>
    </xf>
    <xf numFmtId="0" fontId="34" fillId="0" borderId="0" xfId="0" applyFont="1" applyFill="1" applyBorder="1" applyAlignment="1"/>
    <xf numFmtId="0" fontId="34" fillId="0" borderId="0" xfId="0" applyFont="1" applyFill="1" applyBorder="1" applyAlignment="1">
      <alignment horizontal="justify"/>
    </xf>
    <xf numFmtId="3" fontId="34" fillId="0" borderId="0" xfId="0" applyNumberFormat="1" applyFont="1" applyFill="1" applyAlignment="1"/>
    <xf numFmtId="0" fontId="34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justify" vertical="center" wrapText="1"/>
    </xf>
    <xf numFmtId="0" fontId="20" fillId="0" borderId="0" xfId="0" applyFont="1" applyFill="1" applyBorder="1" applyAlignment="1" applyProtection="1">
      <alignment horizontal="left" vertical="center"/>
    </xf>
    <xf numFmtId="168" fontId="18" fillId="0" borderId="0" xfId="2" applyNumberFormat="1" applyFont="1" applyFill="1" applyBorder="1" applyAlignment="1" applyProtection="1">
      <alignment vertical="top" wrapText="1"/>
    </xf>
    <xf numFmtId="0" fontId="34" fillId="0" borderId="0" xfId="0" applyFont="1" applyFill="1" applyBorder="1" applyAlignment="1">
      <alignment vertical="center" wrapText="1"/>
    </xf>
    <xf numFmtId="0" fontId="20" fillId="0" borderId="0" xfId="0" applyFont="1" applyFill="1" applyAlignment="1"/>
    <xf numFmtId="0" fontId="20" fillId="0" borderId="0" xfId="0" applyFont="1" applyFill="1"/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 applyProtection="1">
      <alignment horizontal="left" vertical="top" wrapText="1"/>
    </xf>
    <xf numFmtId="168" fontId="22" fillId="0" borderId="0" xfId="2" applyNumberFormat="1" applyFont="1" applyFill="1" applyBorder="1" applyAlignment="1" applyProtection="1">
      <alignment vertical="top" wrapText="1"/>
    </xf>
    <xf numFmtId="0" fontId="20" fillId="0" borderId="0" xfId="0" applyFont="1" applyFill="1" applyBorder="1" applyAlignment="1">
      <alignment horizontal="justify" vertical="center" wrapText="1"/>
    </xf>
    <xf numFmtId="0" fontId="19" fillId="0" borderId="0" xfId="0" applyFont="1" applyFill="1" applyBorder="1" applyAlignment="1">
      <alignment horizontal="justify" vertical="center" wrapText="1"/>
    </xf>
    <xf numFmtId="0" fontId="13" fillId="3" borderId="0" xfId="0" applyFont="1" applyFill="1" applyBorder="1" applyAlignment="1">
      <alignment vertical="center"/>
    </xf>
    <xf numFmtId="0" fontId="15" fillId="3" borderId="0" xfId="0" applyFont="1" applyFill="1" applyBorder="1"/>
    <xf numFmtId="0" fontId="0" fillId="3" borderId="0" xfId="0" applyFill="1" applyBorder="1"/>
    <xf numFmtId="0" fontId="15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10" fillId="3" borderId="0" xfId="0" applyFont="1" applyFill="1" applyBorder="1"/>
    <xf numFmtId="0" fontId="10" fillId="3" borderId="0" xfId="0" applyFont="1" applyFill="1" applyBorder="1" applyAlignment="1">
      <alignment vertical="center"/>
    </xf>
    <xf numFmtId="0" fontId="25" fillId="3" borderId="0" xfId="0" applyFont="1" applyFill="1" applyBorder="1"/>
    <xf numFmtId="0" fontId="15" fillId="3" borderId="0" xfId="0" applyNumberFormat="1" applyFont="1" applyFill="1" applyBorder="1" applyAlignment="1"/>
    <xf numFmtId="0" fontId="3" fillId="3" borderId="10" xfId="0" applyNumberFormat="1" applyFont="1" applyFill="1" applyBorder="1" applyAlignment="1">
      <alignment horizontal="left" vertical="top"/>
    </xf>
    <xf numFmtId="0" fontId="3" fillId="3" borderId="10" xfId="0" applyFont="1" applyFill="1" applyBorder="1" applyAlignment="1">
      <alignment horizontal="left" vertical="top" wrapText="1"/>
    </xf>
    <xf numFmtId="0" fontId="16" fillId="3" borderId="59" xfId="0" applyNumberFormat="1" applyFont="1" applyFill="1" applyBorder="1" applyAlignment="1">
      <alignment horizontal="left" vertical="top"/>
    </xf>
    <xf numFmtId="0" fontId="3" fillId="3" borderId="61" xfId="0" applyFont="1" applyFill="1" applyBorder="1" applyAlignment="1">
      <alignment horizontal="left" vertical="top" wrapText="1"/>
    </xf>
    <xf numFmtId="0" fontId="3" fillId="3" borderId="5" xfId="0" applyNumberFormat="1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 wrapText="1"/>
    </xf>
    <xf numFmtId="0" fontId="3" fillId="3" borderId="59" xfId="0" applyNumberFormat="1" applyFont="1" applyFill="1" applyBorder="1" applyAlignment="1">
      <alignment horizontal="left" vertical="top"/>
    </xf>
    <xf numFmtId="0" fontId="20" fillId="3" borderId="62" xfId="0" applyFont="1" applyFill="1" applyBorder="1" applyAlignment="1">
      <alignment horizontal="left" vertical="top" wrapText="1"/>
    </xf>
    <xf numFmtId="0" fontId="3" fillId="3" borderId="63" xfId="0" applyFont="1" applyFill="1" applyBorder="1" applyAlignment="1">
      <alignment horizontal="left" vertical="top" wrapText="1"/>
    </xf>
    <xf numFmtId="0" fontId="20" fillId="3" borderId="5" xfId="0" applyNumberFormat="1" applyFont="1" applyFill="1" applyBorder="1" applyAlignment="1">
      <alignment horizontal="left" vertical="top" wrapText="1"/>
    </xf>
    <xf numFmtId="0" fontId="20" fillId="3" borderId="1" xfId="0" applyFont="1" applyFill="1" applyBorder="1" applyAlignment="1">
      <alignment vertical="top" wrapText="1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164" fontId="19" fillId="3" borderId="1" xfId="0" applyNumberFormat="1" applyFont="1" applyFill="1" applyBorder="1" applyAlignment="1" applyProtection="1">
      <alignment horizontal="center" vertical="top" wrapText="1"/>
    </xf>
    <xf numFmtId="10" fontId="19" fillId="3" borderId="2" xfId="0" applyNumberFormat="1" applyFont="1" applyFill="1" applyBorder="1" applyAlignment="1" applyProtection="1">
      <alignment horizontal="center" vertical="top" wrapText="1"/>
    </xf>
    <xf numFmtId="164" fontId="19" fillId="3" borderId="0" xfId="0" applyNumberFormat="1" applyFont="1" applyFill="1" applyBorder="1" applyAlignment="1" applyProtection="1">
      <alignment horizontal="center" vertical="top" wrapText="1"/>
    </xf>
    <xf numFmtId="10" fontId="19" fillId="3" borderId="15" xfId="0" applyNumberFormat="1" applyFont="1" applyFill="1" applyBorder="1" applyAlignment="1" applyProtection="1">
      <alignment horizontal="center" vertical="top" wrapText="1"/>
    </xf>
    <xf numFmtId="164" fontId="19" fillId="3" borderId="9" xfId="0" applyNumberFormat="1" applyFont="1" applyFill="1" applyBorder="1" applyAlignment="1" applyProtection="1">
      <alignment horizontal="center" vertical="top" wrapText="1"/>
    </xf>
    <xf numFmtId="0" fontId="19" fillId="3" borderId="18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justify" vertical="top" wrapText="1"/>
    </xf>
    <xf numFmtId="0" fontId="3" fillId="3" borderId="0" xfId="0" applyFont="1" applyFill="1" applyBorder="1" applyAlignment="1" applyProtection="1">
      <alignment horizontal="left" wrapText="1"/>
    </xf>
    <xf numFmtId="0" fontId="20" fillId="3" borderId="0" xfId="0" applyFont="1" applyFill="1" applyBorder="1" applyAlignment="1" applyProtection="1">
      <alignment horizontal="left" wrapText="1"/>
    </xf>
    <xf numFmtId="0" fontId="20" fillId="3" borderId="0" xfId="0" applyFont="1" applyFill="1" applyAlignment="1" applyProtection="1">
      <alignment vertical="center"/>
    </xf>
    <xf numFmtId="164" fontId="20" fillId="3" borderId="0" xfId="2" applyNumberFormat="1" applyFont="1" applyFill="1" applyBorder="1" applyAlignment="1" applyProtection="1">
      <alignment vertical="center" wrapText="1"/>
    </xf>
    <xf numFmtId="0" fontId="20" fillId="3" borderId="0" xfId="0" applyFont="1" applyFill="1" applyBorder="1" applyAlignment="1" applyProtection="1">
      <alignment vertical="center"/>
    </xf>
    <xf numFmtId="164" fontId="3" fillId="3" borderId="0" xfId="2" applyNumberFormat="1" applyFont="1" applyFill="1" applyBorder="1" applyAlignment="1" applyProtection="1">
      <alignment vertical="center" wrapText="1"/>
    </xf>
    <xf numFmtId="166" fontId="3" fillId="3" borderId="0" xfId="0" applyNumberFormat="1" applyFont="1" applyFill="1" applyAlignment="1" applyProtection="1">
      <alignment vertical="center"/>
    </xf>
    <xf numFmtId="164" fontId="18" fillId="0" borderId="48" xfId="0" applyNumberFormat="1" applyFont="1" applyFill="1" applyBorder="1" applyAlignment="1" applyProtection="1">
      <alignment vertical="top" wrapText="1"/>
    </xf>
    <xf numFmtId="168" fontId="18" fillId="0" borderId="11" xfId="2" applyNumberFormat="1" applyFont="1" applyFill="1" applyBorder="1" applyAlignment="1" applyProtection="1">
      <alignment vertical="top" wrapText="1"/>
    </xf>
    <xf numFmtId="10" fontId="18" fillId="3" borderId="5" xfId="2" applyNumberFormat="1" applyFont="1" applyFill="1" applyBorder="1" applyAlignment="1" applyProtection="1">
      <alignment vertical="top" wrapText="1"/>
    </xf>
    <xf numFmtId="168" fontId="19" fillId="0" borderId="2" xfId="2" applyNumberFormat="1" applyFont="1" applyFill="1" applyBorder="1" applyAlignment="1" applyProtection="1">
      <alignment vertical="top" wrapText="1"/>
    </xf>
    <xf numFmtId="168" fontId="19" fillId="0" borderId="4" xfId="2" applyNumberFormat="1" applyFont="1" applyFill="1" applyBorder="1" applyAlignment="1" applyProtection="1">
      <alignment vertical="top" wrapText="1"/>
    </xf>
    <xf numFmtId="168" fontId="19" fillId="3" borderId="4" xfId="2" applyNumberFormat="1" applyFont="1" applyFill="1" applyBorder="1" applyAlignment="1" applyProtection="1">
      <alignment vertical="top" wrapText="1"/>
    </xf>
    <xf numFmtId="168" fontId="19" fillId="3" borderId="1" xfId="2" applyNumberFormat="1" applyFont="1" applyFill="1" applyBorder="1" applyAlignment="1" applyProtection="1">
      <alignment vertical="top" wrapText="1"/>
    </xf>
    <xf numFmtId="168" fontId="19" fillId="3" borderId="49" xfId="2" applyNumberFormat="1" applyFont="1" applyFill="1" applyBorder="1" applyAlignment="1" applyProtection="1">
      <alignment vertical="top" wrapText="1"/>
    </xf>
    <xf numFmtId="10" fontId="19" fillId="0" borderId="33" xfId="2" applyNumberFormat="1" applyFont="1" applyFill="1" applyBorder="1" applyAlignment="1" applyProtection="1">
      <alignment vertical="top" wrapText="1"/>
    </xf>
    <xf numFmtId="10" fontId="19" fillId="3" borderId="37" xfId="2" applyNumberFormat="1" applyFont="1" applyFill="1" applyBorder="1" applyAlignment="1" applyProtection="1">
      <alignment vertical="top" wrapText="1"/>
    </xf>
    <xf numFmtId="10" fontId="19" fillId="3" borderId="50" xfId="2" applyNumberFormat="1" applyFont="1" applyFill="1" applyBorder="1" applyAlignment="1" applyProtection="1">
      <alignment vertical="top" wrapText="1"/>
    </xf>
    <xf numFmtId="10" fontId="19" fillId="3" borderId="10" xfId="2" applyNumberFormat="1" applyFont="1" applyFill="1" applyBorder="1" applyAlignment="1" applyProtection="1">
      <alignment vertical="top" wrapText="1"/>
    </xf>
    <xf numFmtId="10" fontId="19" fillId="3" borderId="56" xfId="2" applyNumberFormat="1" applyFont="1" applyFill="1" applyBorder="1" applyAlignment="1" applyProtection="1">
      <alignment vertical="top" wrapText="1"/>
    </xf>
    <xf numFmtId="168" fontId="19" fillId="3" borderId="33" xfId="2" applyNumberFormat="1" applyFont="1" applyFill="1" applyBorder="1" applyAlignment="1" applyProtection="1">
      <alignment vertical="top" wrapText="1"/>
    </xf>
    <xf numFmtId="168" fontId="19" fillId="3" borderId="10" xfId="2" applyNumberFormat="1" applyFont="1" applyFill="1" applyBorder="1" applyAlignment="1" applyProtection="1">
      <alignment vertical="top" wrapText="1"/>
    </xf>
    <xf numFmtId="168" fontId="19" fillId="3" borderId="28" xfId="2" applyNumberFormat="1" applyFont="1" applyFill="1" applyBorder="1" applyAlignment="1" applyProtection="1">
      <alignment vertical="top" wrapText="1"/>
    </xf>
    <xf numFmtId="168" fontId="19" fillId="3" borderId="29" xfId="2" applyNumberFormat="1" applyFont="1" applyFill="1" applyBorder="1" applyAlignment="1" applyProtection="1">
      <alignment vertical="top" wrapText="1"/>
    </xf>
    <xf numFmtId="168" fontId="19" fillId="3" borderId="55" xfId="2" applyNumberFormat="1" applyFont="1" applyFill="1" applyBorder="1" applyAlignment="1" applyProtection="1">
      <alignment vertical="top" wrapText="1"/>
    </xf>
    <xf numFmtId="168" fontId="18" fillId="3" borderId="4" xfId="2" applyNumberFormat="1" applyFont="1" applyFill="1" applyBorder="1" applyAlignment="1" applyProtection="1">
      <alignment vertical="top" wrapText="1"/>
    </xf>
    <xf numFmtId="168" fontId="18" fillId="3" borderId="1" xfId="2" applyNumberFormat="1" applyFont="1" applyFill="1" applyBorder="1" applyAlignment="1" applyProtection="1">
      <alignment vertical="top" wrapText="1"/>
    </xf>
    <xf numFmtId="168" fontId="19" fillId="3" borderId="2" xfId="2" applyNumberFormat="1" applyFont="1" applyFill="1" applyBorder="1" applyAlignment="1" applyProtection="1">
      <alignment vertical="top" wrapText="1"/>
    </xf>
    <xf numFmtId="168" fontId="19" fillId="3" borderId="43" xfId="2" applyNumberFormat="1" applyFont="1" applyFill="1" applyBorder="1" applyAlignment="1" applyProtection="1">
      <alignment vertical="top" wrapText="1"/>
    </xf>
    <xf numFmtId="168" fontId="19" fillId="3" borderId="36" xfId="2" applyNumberFormat="1" applyFont="1" applyFill="1" applyBorder="1" applyAlignment="1" applyProtection="1">
      <alignment vertical="top" wrapText="1"/>
    </xf>
    <xf numFmtId="168" fontId="19" fillId="3" borderId="40" xfId="2" applyNumberFormat="1" applyFont="1" applyFill="1" applyBorder="1" applyAlignment="1" applyProtection="1">
      <alignment vertical="top" wrapText="1"/>
    </xf>
    <xf numFmtId="168" fontId="19" fillId="3" borderId="37" xfId="2" applyNumberFormat="1" applyFont="1" applyFill="1" applyBorder="1" applyAlignment="1" applyProtection="1">
      <alignment vertical="top" wrapText="1"/>
    </xf>
    <xf numFmtId="168" fontId="19" fillId="3" borderId="41" xfId="2" applyNumberFormat="1" applyFont="1" applyFill="1" applyBorder="1" applyAlignment="1" applyProtection="1">
      <alignment vertical="top" wrapText="1"/>
    </xf>
    <xf numFmtId="168" fontId="19" fillId="3" borderId="44" xfId="2" applyNumberFormat="1" applyFont="1" applyFill="1" applyBorder="1" applyAlignment="1" applyProtection="1">
      <alignment vertical="top" wrapText="1"/>
    </xf>
    <xf numFmtId="168" fontId="19" fillId="3" borderId="39" xfId="2" applyNumberFormat="1" applyFont="1" applyFill="1" applyBorder="1" applyAlignment="1" applyProtection="1">
      <alignment vertical="top" wrapText="1"/>
    </xf>
    <xf numFmtId="168" fontId="19" fillId="3" borderId="35" xfId="2" applyNumberFormat="1" applyFont="1" applyFill="1" applyBorder="1" applyAlignment="1" applyProtection="1">
      <alignment vertical="top" wrapText="1"/>
    </xf>
    <xf numFmtId="168" fontId="19" fillId="0" borderId="29" xfId="2" applyNumberFormat="1" applyFont="1" applyFill="1" applyBorder="1" applyAlignment="1" applyProtection="1">
      <alignment vertical="top" wrapText="1"/>
    </xf>
    <xf numFmtId="168" fontId="19" fillId="0" borderId="10" xfId="2" applyNumberFormat="1" applyFont="1" applyFill="1" applyBorder="1" applyAlignment="1" applyProtection="1">
      <alignment vertical="top" wrapText="1"/>
    </xf>
    <xf numFmtId="168" fontId="19" fillId="3" borderId="7" xfId="2" applyNumberFormat="1" applyFont="1" applyFill="1" applyBorder="1" applyAlignment="1" applyProtection="1">
      <alignment vertical="top" wrapText="1"/>
    </xf>
    <xf numFmtId="10" fontId="19" fillId="0" borderId="4" xfId="2" applyNumberFormat="1" applyFont="1" applyFill="1" applyBorder="1" applyAlignment="1" applyProtection="1">
      <alignment vertical="top" wrapText="1"/>
    </xf>
    <xf numFmtId="10" fontId="19" fillId="3" borderId="1" xfId="2" applyNumberFormat="1" applyFont="1" applyFill="1" applyBorder="1" applyAlignment="1" applyProtection="1">
      <alignment vertical="top" wrapText="1"/>
    </xf>
    <xf numFmtId="0" fontId="18" fillId="0" borderId="5" xfId="0" applyFont="1" applyFill="1" applyBorder="1" applyAlignment="1" applyProtection="1">
      <alignment vertical="center" wrapText="1"/>
    </xf>
    <xf numFmtId="10" fontId="18" fillId="0" borderId="32" xfId="2" applyNumberFormat="1" applyFont="1" applyFill="1" applyBorder="1" applyAlignment="1" applyProtection="1">
      <alignment vertical="top" wrapText="1"/>
    </xf>
    <xf numFmtId="10" fontId="18" fillId="3" borderId="6" xfId="2" applyNumberFormat="1" applyFont="1" applyFill="1" applyBorder="1" applyAlignment="1" applyProtection="1">
      <alignment vertical="top" wrapText="1"/>
    </xf>
    <xf numFmtId="10" fontId="19" fillId="3" borderId="7" xfId="2" applyNumberFormat="1" applyFont="1" applyFill="1" applyBorder="1" applyAlignment="1" applyProtection="1">
      <alignment vertical="top" wrapText="1"/>
    </xf>
    <xf numFmtId="10" fontId="19" fillId="3" borderId="2" xfId="2" applyNumberFormat="1" applyFont="1" applyFill="1" applyBorder="1" applyAlignment="1" applyProtection="1">
      <alignment vertical="top" wrapText="1"/>
    </xf>
    <xf numFmtId="168" fontId="19" fillId="3" borderId="52" xfId="2" applyNumberFormat="1" applyFont="1" applyFill="1" applyBorder="1" applyAlignment="1" applyProtection="1">
      <alignment vertical="top" wrapText="1"/>
    </xf>
    <xf numFmtId="10" fontId="19" fillId="0" borderId="40" xfId="2" applyNumberFormat="1" applyFont="1" applyFill="1" applyBorder="1" applyAlignment="1" applyProtection="1">
      <alignment vertical="top" wrapText="1"/>
    </xf>
    <xf numFmtId="10" fontId="19" fillId="3" borderId="47" xfId="2" applyNumberFormat="1" applyFont="1" applyFill="1" applyBorder="1" applyAlignment="1" applyProtection="1">
      <alignment vertical="top" wrapText="1"/>
    </xf>
    <xf numFmtId="10" fontId="19" fillId="3" borderId="41" xfId="2" applyNumberFormat="1" applyFont="1" applyFill="1" applyBorder="1" applyAlignment="1" applyProtection="1">
      <alignment vertical="top" wrapText="1"/>
    </xf>
    <xf numFmtId="10" fontId="19" fillId="3" borderId="28" xfId="2" applyNumberFormat="1" applyFont="1" applyFill="1" applyBorder="1" applyAlignment="1" applyProtection="1">
      <alignment vertical="top" wrapText="1"/>
    </xf>
    <xf numFmtId="10" fontId="19" fillId="3" borderId="29" xfId="2" applyNumberFormat="1" applyFont="1" applyFill="1" applyBorder="1" applyAlignment="1" applyProtection="1">
      <alignment vertical="top" wrapText="1"/>
    </xf>
    <xf numFmtId="10" fontId="19" fillId="3" borderId="54" xfId="2" applyNumberFormat="1" applyFont="1" applyFill="1" applyBorder="1" applyAlignment="1" applyProtection="1">
      <alignment vertical="top" wrapText="1"/>
    </xf>
    <xf numFmtId="168" fontId="18" fillId="3" borderId="5" xfId="2" applyNumberFormat="1" applyFont="1" applyFill="1" applyBorder="1" applyAlignment="1" applyProtection="1">
      <alignment vertical="top" wrapText="1"/>
    </xf>
    <xf numFmtId="10" fontId="18" fillId="3" borderId="3" xfId="2" applyNumberFormat="1" applyFont="1" applyFill="1" applyBorder="1" applyAlignment="1" applyProtection="1">
      <alignment vertical="top" wrapText="1"/>
    </xf>
    <xf numFmtId="168" fontId="18" fillId="3" borderId="58" xfId="2" applyNumberFormat="1" applyFont="1" applyFill="1" applyBorder="1" applyAlignment="1" applyProtection="1">
      <alignment vertical="top" wrapText="1"/>
    </xf>
    <xf numFmtId="168" fontId="18" fillId="3" borderId="3" xfId="2" applyNumberFormat="1" applyFont="1" applyFill="1" applyBorder="1" applyAlignment="1" applyProtection="1">
      <alignment vertical="top" wrapText="1"/>
    </xf>
    <xf numFmtId="168" fontId="19" fillId="3" borderId="51" xfId="2" applyNumberFormat="1" applyFont="1" applyFill="1" applyBorder="1" applyAlignment="1" applyProtection="1">
      <alignment vertical="top" wrapText="1"/>
    </xf>
    <xf numFmtId="10" fontId="19" fillId="3" borderId="46" xfId="2" applyNumberFormat="1" applyFont="1" applyFill="1" applyBorder="1" applyAlignment="1" applyProtection="1">
      <alignment vertical="top" wrapText="1"/>
    </xf>
    <xf numFmtId="10" fontId="19" fillId="0" borderId="32" xfId="2" applyNumberFormat="1" applyFont="1" applyFill="1" applyBorder="1" applyAlignment="1" applyProtection="1">
      <alignment vertical="top" wrapText="1"/>
    </xf>
    <xf numFmtId="168" fontId="19" fillId="3" borderId="5" xfId="2" applyNumberFormat="1" applyFont="1" applyFill="1" applyBorder="1" applyAlignment="1" applyProtection="1">
      <alignment vertical="top" wrapText="1"/>
    </xf>
    <xf numFmtId="10" fontId="19" fillId="3" borderId="5" xfId="2" applyNumberFormat="1" applyFont="1" applyFill="1" applyBorder="1" applyAlignment="1" applyProtection="1">
      <alignment vertical="top" wrapText="1"/>
    </xf>
    <xf numFmtId="10" fontId="19" fillId="3" borderId="6" xfId="2" applyNumberFormat="1" applyFont="1" applyFill="1" applyBorder="1" applyAlignment="1" applyProtection="1">
      <alignment vertical="top" wrapText="1"/>
    </xf>
    <xf numFmtId="10" fontId="19" fillId="3" borderId="3" xfId="2" applyNumberFormat="1" applyFont="1" applyFill="1" applyBorder="1" applyAlignment="1" applyProtection="1">
      <alignment vertical="top" wrapText="1"/>
    </xf>
    <xf numFmtId="168" fontId="19" fillId="3" borderId="3" xfId="2" applyNumberFormat="1" applyFont="1" applyFill="1" applyBorder="1" applyAlignment="1" applyProtection="1">
      <alignment vertical="top" wrapText="1"/>
    </xf>
    <xf numFmtId="168" fontId="19" fillId="3" borderId="58" xfId="2" applyNumberFormat="1" applyFont="1" applyFill="1" applyBorder="1" applyAlignment="1" applyProtection="1">
      <alignment vertical="top" wrapText="1"/>
    </xf>
    <xf numFmtId="10" fontId="19" fillId="3" borderId="38" xfId="2" applyNumberFormat="1" applyFont="1" applyFill="1" applyBorder="1" applyAlignment="1" applyProtection="1">
      <alignment vertical="top" wrapText="1"/>
    </xf>
    <xf numFmtId="168" fontId="19" fillId="3" borderId="38" xfId="2" applyNumberFormat="1" applyFont="1" applyFill="1" applyBorder="1" applyAlignment="1" applyProtection="1">
      <alignment vertical="top" wrapText="1"/>
    </xf>
    <xf numFmtId="10" fontId="19" fillId="3" borderId="43" xfId="2" applyNumberFormat="1" applyFont="1" applyFill="1" applyBorder="1" applyAlignment="1" applyProtection="1">
      <alignment vertical="top" wrapText="1"/>
    </xf>
    <xf numFmtId="10" fontId="19" fillId="3" borderId="44" xfId="2" applyNumberFormat="1" applyFont="1" applyFill="1" applyBorder="1" applyAlignment="1" applyProtection="1">
      <alignment vertical="top" wrapText="1"/>
    </xf>
    <xf numFmtId="165" fontId="19" fillId="3" borderId="44" xfId="2" applyNumberFormat="1" applyFont="1" applyFill="1" applyBorder="1" applyAlignment="1" applyProtection="1">
      <alignment vertical="top" wrapText="1"/>
    </xf>
    <xf numFmtId="168" fontId="19" fillId="3" borderId="47" xfId="2" applyNumberFormat="1" applyFont="1" applyFill="1" applyBorder="1" applyAlignment="1" applyProtection="1">
      <alignment vertical="top" wrapText="1"/>
    </xf>
    <xf numFmtId="10" fontId="19" fillId="0" borderId="1" xfId="2" applyNumberFormat="1" applyFont="1" applyFill="1" applyBorder="1" applyAlignment="1" applyProtection="1">
      <alignment vertical="top" wrapText="1"/>
    </xf>
    <xf numFmtId="10" fontId="19" fillId="0" borderId="37" xfId="2" applyNumberFormat="1" applyFont="1" applyFill="1" applyBorder="1" applyAlignment="1" applyProtection="1">
      <alignment vertical="top" wrapText="1"/>
    </xf>
    <xf numFmtId="164" fontId="19" fillId="0" borderId="0" xfId="0" applyNumberFormat="1" applyFont="1" applyFill="1" applyBorder="1" applyAlignment="1" applyProtection="1">
      <alignment vertical="top" wrapText="1"/>
    </xf>
    <xf numFmtId="164" fontId="19" fillId="3" borderId="4" xfId="0" applyNumberFormat="1" applyFont="1" applyFill="1" applyBorder="1" applyAlignment="1" applyProtection="1">
      <alignment horizontal="center" vertical="top" wrapText="1"/>
    </xf>
    <xf numFmtId="0" fontId="23" fillId="0" borderId="0" xfId="0" applyFont="1" applyBorder="1" applyAlignment="1">
      <alignment wrapText="1"/>
    </xf>
    <xf numFmtId="0" fontId="23" fillId="0" borderId="67" xfId="0" applyFont="1" applyBorder="1" applyAlignment="1">
      <alignment wrapText="1"/>
    </xf>
    <xf numFmtId="168" fontId="19" fillId="0" borderId="14" xfId="2" applyNumberFormat="1" applyFont="1" applyFill="1" applyBorder="1" applyAlignment="1" applyProtection="1">
      <alignment vertical="top" wrapText="1"/>
    </xf>
    <xf numFmtId="168" fontId="19" fillId="0" borderId="26" xfId="2" applyNumberFormat="1" applyFont="1" applyFill="1" applyBorder="1" applyAlignment="1" applyProtection="1">
      <alignment vertical="top" wrapText="1"/>
    </xf>
    <xf numFmtId="10" fontId="19" fillId="0" borderId="34" xfId="2" applyNumberFormat="1" applyFont="1" applyFill="1" applyBorder="1" applyAlignment="1" applyProtection="1">
      <alignment vertical="top" wrapText="1"/>
    </xf>
    <xf numFmtId="168" fontId="19" fillId="3" borderId="14" xfId="2" applyNumberFormat="1" applyFont="1" applyFill="1" applyBorder="1" applyAlignment="1" applyProtection="1">
      <alignment vertical="top" wrapText="1"/>
    </xf>
    <xf numFmtId="10" fontId="19" fillId="3" borderId="26" xfId="2" applyNumberFormat="1" applyFont="1" applyFill="1" applyBorder="1" applyAlignment="1" applyProtection="1">
      <alignment vertical="top" wrapText="1"/>
    </xf>
    <xf numFmtId="10" fontId="19" fillId="3" borderId="14" xfId="2" applyNumberFormat="1" applyFont="1" applyFill="1" applyBorder="1" applyAlignment="1" applyProtection="1">
      <alignment vertical="top" wrapText="1"/>
    </xf>
    <xf numFmtId="168" fontId="19" fillId="3" borderId="67" xfId="2" applyNumberFormat="1" applyFont="1" applyFill="1" applyBorder="1" applyAlignment="1" applyProtection="1">
      <alignment vertical="top" wrapText="1"/>
    </xf>
    <xf numFmtId="10" fontId="19" fillId="3" borderId="67" xfId="2" applyNumberFormat="1" applyFont="1" applyFill="1" applyBorder="1" applyAlignment="1" applyProtection="1">
      <alignment vertical="top" wrapText="1"/>
    </xf>
    <xf numFmtId="9" fontId="19" fillId="3" borderId="37" xfId="2" applyNumberFormat="1" applyFont="1" applyFill="1" applyBorder="1" applyAlignment="1" applyProtection="1">
      <alignment horizontal="center" vertical="top" wrapText="1"/>
    </xf>
    <xf numFmtId="168" fontId="19" fillId="0" borderId="0" xfId="2" applyNumberFormat="1" applyFont="1" applyFill="1" applyBorder="1" applyAlignment="1" applyProtection="1">
      <alignment vertical="top" wrapText="1"/>
    </xf>
    <xf numFmtId="10" fontId="19" fillId="0" borderId="0" xfId="2" applyNumberFormat="1" applyFont="1" applyFill="1" applyBorder="1" applyAlignment="1" applyProtection="1">
      <alignment vertical="top" wrapText="1"/>
    </xf>
    <xf numFmtId="168" fontId="19" fillId="3" borderId="0" xfId="2" applyNumberFormat="1" applyFont="1" applyFill="1" applyBorder="1" applyAlignment="1" applyProtection="1">
      <alignment vertical="top" wrapText="1"/>
    </xf>
    <xf numFmtId="10" fontId="19" fillId="3" borderId="0" xfId="2" applyNumberFormat="1" applyFont="1" applyFill="1" applyBorder="1" applyAlignment="1" applyProtection="1">
      <alignment vertical="top" wrapText="1"/>
    </xf>
    <xf numFmtId="0" fontId="19" fillId="3" borderId="0" xfId="0" applyFont="1" applyFill="1" applyBorder="1" applyAlignment="1" applyProtection="1">
      <alignment vertical="top"/>
    </xf>
    <xf numFmtId="171" fontId="19" fillId="0" borderId="40" xfId="2" applyNumberFormat="1" applyFont="1" applyFill="1" applyBorder="1" applyAlignment="1" applyProtection="1">
      <alignment horizontal="center" vertical="top" wrapText="1"/>
    </xf>
    <xf numFmtId="9" fontId="19" fillId="0" borderId="40" xfId="2" applyNumberFormat="1" applyFont="1" applyFill="1" applyBorder="1" applyAlignment="1" applyProtection="1">
      <alignment horizontal="center" vertical="top" wrapText="1"/>
    </xf>
    <xf numFmtId="10" fontId="18" fillId="3" borderId="11" xfId="2" applyNumberFormat="1" applyFont="1" applyFill="1" applyBorder="1" applyAlignment="1" applyProtection="1">
      <alignment vertical="top" wrapText="1"/>
    </xf>
    <xf numFmtId="10" fontId="18" fillId="3" borderId="57" xfId="2" applyNumberFormat="1" applyFont="1" applyFill="1" applyBorder="1" applyAlignment="1" applyProtection="1">
      <alignment vertical="top" wrapText="1"/>
    </xf>
    <xf numFmtId="0" fontId="23" fillId="0" borderId="5" xfId="0" applyFont="1" applyBorder="1" applyAlignment="1">
      <alignment vertical="top" wrapText="1"/>
    </xf>
    <xf numFmtId="0" fontId="23" fillId="0" borderId="8" xfId="0" applyFont="1" applyFill="1" applyBorder="1" applyAlignment="1">
      <alignment vertical="top" wrapText="1"/>
    </xf>
    <xf numFmtId="0" fontId="23" fillId="0" borderId="1" xfId="0" applyFont="1" applyBorder="1" applyAlignment="1">
      <alignment horizontal="left" vertical="top" wrapText="1"/>
    </xf>
    <xf numFmtId="169" fontId="19" fillId="0" borderId="5" xfId="2" applyNumberFormat="1" applyFont="1" applyBorder="1" applyAlignment="1">
      <alignment horizontal="center" wrapText="1"/>
    </xf>
    <xf numFmtId="49" fontId="19" fillId="0" borderId="1" xfId="0" applyNumberFormat="1" applyFont="1" applyBorder="1" applyAlignment="1">
      <alignment wrapText="1"/>
    </xf>
    <xf numFmtId="0" fontId="19" fillId="3" borderId="10" xfId="0" applyNumberFormat="1" applyFont="1" applyFill="1" applyBorder="1" applyAlignment="1" applyProtection="1">
      <alignment horizontal="center" vertical="center" wrapText="1"/>
    </xf>
    <xf numFmtId="0" fontId="19" fillId="3" borderId="33" xfId="0" applyNumberFormat="1" applyFont="1" applyFill="1" applyBorder="1" applyAlignment="1" applyProtection="1">
      <alignment horizontal="center" vertical="center" wrapText="1"/>
    </xf>
    <xf numFmtId="1" fontId="19" fillId="3" borderId="10" xfId="0" applyNumberFormat="1" applyFont="1" applyFill="1" applyBorder="1" applyAlignment="1" applyProtection="1">
      <alignment horizontal="center" vertical="center" wrapText="1"/>
    </xf>
    <xf numFmtId="1" fontId="19" fillId="3" borderId="29" xfId="0" applyNumberFormat="1" applyFont="1" applyFill="1" applyBorder="1" applyAlignment="1" applyProtection="1">
      <alignment horizontal="center" vertical="center" wrapText="1"/>
    </xf>
    <xf numFmtId="0" fontId="19" fillId="3" borderId="69" xfId="0" applyNumberFormat="1" applyFont="1" applyFill="1" applyBorder="1" applyAlignment="1" applyProtection="1">
      <alignment horizontal="center" vertical="center" wrapText="1"/>
    </xf>
    <xf numFmtId="0" fontId="19" fillId="3" borderId="29" xfId="0" applyNumberFormat="1" applyFont="1" applyFill="1" applyBorder="1" applyAlignment="1" applyProtection="1">
      <alignment horizontal="center" vertical="center" wrapText="1"/>
    </xf>
    <xf numFmtId="168" fontId="18" fillId="0" borderId="5" xfId="2" applyNumberFormat="1" applyFont="1" applyFill="1" applyBorder="1" applyAlignment="1" applyProtection="1">
      <alignment vertical="top" wrapText="1"/>
    </xf>
    <xf numFmtId="168" fontId="18" fillId="3" borderId="16" xfId="2" applyNumberFormat="1" applyFont="1" applyFill="1" applyBorder="1" applyAlignment="1" applyProtection="1">
      <alignment vertical="top" wrapText="1"/>
    </xf>
    <xf numFmtId="0" fontId="23" fillId="0" borderId="24" xfId="0" applyFont="1" applyBorder="1" applyAlignment="1">
      <alignment wrapText="1"/>
    </xf>
    <xf numFmtId="168" fontId="19" fillId="3" borderId="34" xfId="2" applyNumberFormat="1" applyFont="1" applyFill="1" applyBorder="1" applyAlignment="1" applyProtection="1">
      <alignment vertical="top" wrapText="1"/>
    </xf>
    <xf numFmtId="168" fontId="19" fillId="3" borderId="26" xfId="2" applyNumberFormat="1" applyFont="1" applyFill="1" applyBorder="1" applyAlignment="1" applyProtection="1">
      <alignment vertical="top" wrapText="1"/>
    </xf>
    <xf numFmtId="10" fontId="19" fillId="3" borderId="70" xfId="2" applyNumberFormat="1" applyFont="1" applyFill="1" applyBorder="1" applyAlignment="1" applyProtection="1">
      <alignment vertical="top" wrapText="1"/>
    </xf>
    <xf numFmtId="168" fontId="19" fillId="3" borderId="71" xfId="2" applyNumberFormat="1" applyFont="1" applyFill="1" applyBorder="1" applyAlignment="1" applyProtection="1">
      <alignment vertical="top" wrapText="1"/>
    </xf>
    <xf numFmtId="168" fontId="19" fillId="0" borderId="15" xfId="2" applyNumberFormat="1" applyFont="1" applyFill="1" applyBorder="1" applyAlignment="1" applyProtection="1">
      <alignment vertical="top" wrapText="1"/>
    </xf>
    <xf numFmtId="168" fontId="19" fillId="0" borderId="8" xfId="2" applyNumberFormat="1" applyFont="1" applyFill="1" applyBorder="1" applyAlignment="1" applyProtection="1">
      <alignment vertical="top" wrapText="1"/>
    </xf>
    <xf numFmtId="10" fontId="19" fillId="0" borderId="9" xfId="2" applyNumberFormat="1" applyFont="1" applyFill="1" applyBorder="1" applyAlignment="1" applyProtection="1">
      <alignment vertical="top" wrapText="1"/>
    </xf>
    <xf numFmtId="168" fontId="19" fillId="3" borderId="9" xfId="2" applyNumberFormat="1" applyFont="1" applyFill="1" applyBorder="1" applyAlignment="1" applyProtection="1">
      <alignment vertical="top" wrapText="1"/>
    </xf>
    <xf numFmtId="168" fontId="19" fillId="3" borderId="8" xfId="2" applyNumberFormat="1" applyFont="1" applyFill="1" applyBorder="1" applyAlignment="1" applyProtection="1">
      <alignment vertical="top" wrapText="1"/>
    </xf>
    <xf numFmtId="10" fontId="19" fillId="3" borderId="8" xfId="2" applyNumberFormat="1" applyFont="1" applyFill="1" applyBorder="1" applyAlignment="1" applyProtection="1">
      <alignment vertical="top" wrapText="1"/>
    </xf>
    <xf numFmtId="168" fontId="19" fillId="3" borderId="15" xfId="2" applyNumberFormat="1" applyFont="1" applyFill="1" applyBorder="1" applyAlignment="1" applyProtection="1">
      <alignment vertical="top" wrapText="1"/>
    </xf>
    <xf numFmtId="10" fontId="19" fillId="3" borderId="72" xfId="2" applyNumberFormat="1" applyFont="1" applyFill="1" applyBorder="1" applyAlignment="1" applyProtection="1">
      <alignment vertical="top" wrapText="1"/>
    </xf>
    <xf numFmtId="168" fontId="19" fillId="3" borderId="73" xfId="2" applyNumberFormat="1" applyFont="1" applyFill="1" applyBorder="1" applyAlignment="1" applyProtection="1">
      <alignment vertical="top" wrapText="1"/>
    </xf>
    <xf numFmtId="0" fontId="18" fillId="0" borderId="48" xfId="0" applyFont="1" applyFill="1" applyBorder="1" applyAlignment="1" applyProtection="1">
      <alignment vertical="top" wrapText="1"/>
    </xf>
    <xf numFmtId="10" fontId="18" fillId="0" borderId="16" xfId="2" applyNumberFormat="1" applyFont="1" applyFill="1" applyBorder="1" applyAlignment="1" applyProtection="1">
      <alignment vertical="top" wrapText="1"/>
    </xf>
    <xf numFmtId="168" fontId="18" fillId="3" borderId="11" xfId="2" applyNumberFormat="1" applyFont="1" applyFill="1" applyBorder="1" applyAlignment="1" applyProtection="1">
      <alignment vertical="top" wrapText="1"/>
    </xf>
    <xf numFmtId="168" fontId="18" fillId="3" borderId="74" xfId="2" applyNumberFormat="1" applyFont="1" applyFill="1" applyBorder="1" applyAlignment="1" applyProtection="1">
      <alignment vertical="top" wrapText="1"/>
    </xf>
    <xf numFmtId="168" fontId="18" fillId="3" borderId="75" xfId="2" applyNumberFormat="1" applyFont="1" applyFill="1" applyBorder="1" applyAlignment="1" applyProtection="1">
      <alignment vertical="top" wrapText="1"/>
    </xf>
    <xf numFmtId="168" fontId="18" fillId="3" borderId="76" xfId="2" applyNumberFormat="1" applyFont="1" applyFill="1" applyBorder="1" applyAlignment="1" applyProtection="1">
      <alignment vertical="top" wrapText="1"/>
    </xf>
    <xf numFmtId="0" fontId="23" fillId="0" borderId="77" xfId="0" applyFont="1" applyFill="1" applyBorder="1" applyAlignment="1">
      <alignment wrapText="1"/>
    </xf>
    <xf numFmtId="0" fontId="21" fillId="3" borderId="8" xfId="0" applyFont="1" applyFill="1" applyBorder="1" applyAlignment="1"/>
    <xf numFmtId="10" fontId="19" fillId="0" borderId="53" xfId="2" applyNumberFormat="1" applyFont="1" applyFill="1" applyBorder="1" applyAlignment="1" applyProtection="1">
      <alignment vertical="top" wrapText="1"/>
    </xf>
    <xf numFmtId="168" fontId="19" fillId="3" borderId="53" xfId="2" applyNumberFormat="1" applyFont="1" applyFill="1" applyBorder="1" applyAlignment="1" applyProtection="1">
      <alignment vertical="top" wrapText="1"/>
    </xf>
    <xf numFmtId="168" fontId="19" fillId="3" borderId="48" xfId="2" applyNumberFormat="1" applyFont="1" applyFill="1" applyBorder="1" applyAlignment="1" applyProtection="1">
      <alignment vertical="top" wrapText="1"/>
    </xf>
    <xf numFmtId="10" fontId="19" fillId="3" borderId="48" xfId="2" applyNumberFormat="1" applyFont="1" applyFill="1" applyBorder="1" applyAlignment="1" applyProtection="1">
      <alignment vertical="top" wrapText="1"/>
    </xf>
    <xf numFmtId="168" fontId="19" fillId="3" borderId="23" xfId="2" applyNumberFormat="1" applyFont="1" applyFill="1" applyBorder="1" applyAlignment="1" applyProtection="1">
      <alignment vertical="top" wrapText="1"/>
    </xf>
    <xf numFmtId="10" fontId="19" fillId="3" borderId="78" xfId="2" applyNumberFormat="1" applyFont="1" applyFill="1" applyBorder="1" applyAlignment="1" applyProtection="1">
      <alignment vertical="top" wrapText="1"/>
    </xf>
    <xf numFmtId="168" fontId="19" fillId="3" borderId="79" xfId="2" applyNumberFormat="1" applyFont="1" applyFill="1" applyBorder="1" applyAlignment="1" applyProtection="1">
      <alignment vertical="top" wrapText="1"/>
    </xf>
    <xf numFmtId="168" fontId="19" fillId="3" borderId="22" xfId="2" applyNumberFormat="1" applyFont="1" applyFill="1" applyBorder="1" applyAlignment="1" applyProtection="1">
      <alignment vertical="top" wrapText="1"/>
    </xf>
    <xf numFmtId="0" fontId="23" fillId="0" borderId="67" xfId="0" applyFont="1" applyFill="1" applyBorder="1" applyAlignment="1">
      <alignment wrapText="1"/>
    </xf>
    <xf numFmtId="168" fontId="18" fillId="3" borderId="34" xfId="2" applyNumberFormat="1" applyFont="1" applyFill="1" applyBorder="1" applyAlignment="1" applyProtection="1">
      <alignment vertical="top" wrapText="1"/>
    </xf>
    <xf numFmtId="168" fontId="18" fillId="3" borderId="14" xfId="2" applyNumberFormat="1" applyFont="1" applyFill="1" applyBorder="1" applyAlignment="1" applyProtection="1">
      <alignment vertical="top" wrapText="1"/>
    </xf>
    <xf numFmtId="0" fontId="18" fillId="0" borderId="11" xfId="0" applyFont="1" applyFill="1" applyBorder="1" applyAlignment="1" applyProtection="1">
      <alignment vertical="center" wrapText="1"/>
    </xf>
    <xf numFmtId="9" fontId="19" fillId="3" borderId="82" xfId="2" applyNumberFormat="1" applyFont="1" applyFill="1" applyBorder="1" applyAlignment="1" applyProtection="1">
      <alignment horizontal="center" vertical="top" wrapText="1"/>
    </xf>
    <xf numFmtId="10" fontId="18" fillId="3" borderId="83" xfId="2" applyNumberFormat="1" applyFont="1" applyFill="1" applyBorder="1" applyAlignment="1" applyProtection="1">
      <alignment vertical="top" wrapText="1"/>
    </xf>
    <xf numFmtId="10" fontId="18" fillId="3" borderId="74" xfId="2" applyNumberFormat="1" applyFont="1" applyFill="1" applyBorder="1" applyAlignment="1" applyProtection="1">
      <alignment vertical="top" wrapText="1"/>
    </xf>
    <xf numFmtId="0" fontId="23" fillId="0" borderId="28" xfId="0" applyFont="1" applyBorder="1" applyAlignment="1">
      <alignment wrapText="1"/>
    </xf>
    <xf numFmtId="168" fontId="18" fillId="3" borderId="85" xfId="2" applyNumberFormat="1" applyFont="1" applyFill="1" applyBorder="1" applyAlignment="1" applyProtection="1">
      <alignment vertical="top" wrapText="1"/>
    </xf>
    <xf numFmtId="10" fontId="18" fillId="3" borderId="75" xfId="2" applyNumberFormat="1" applyFont="1" applyFill="1" applyBorder="1" applyAlignment="1" applyProtection="1">
      <alignment vertical="top" wrapText="1"/>
    </xf>
    <xf numFmtId="165" fontId="18" fillId="3" borderId="75" xfId="2" applyNumberFormat="1" applyFont="1" applyFill="1" applyBorder="1" applyAlignment="1" applyProtection="1">
      <alignment vertical="top" wrapText="1"/>
    </xf>
    <xf numFmtId="10" fontId="19" fillId="3" borderId="71" xfId="2" applyNumberFormat="1" applyFont="1" applyFill="1" applyBorder="1" applyAlignment="1" applyProtection="1">
      <alignment vertical="top" wrapText="1"/>
    </xf>
    <xf numFmtId="171" fontId="19" fillId="0" borderId="87" xfId="2" applyNumberFormat="1" applyFont="1" applyFill="1" applyBorder="1" applyAlignment="1" applyProtection="1">
      <alignment horizontal="center" vertical="top" wrapText="1"/>
    </xf>
    <xf numFmtId="9" fontId="19" fillId="0" borderId="87" xfId="2" applyNumberFormat="1" applyFont="1" applyFill="1" applyBorder="1" applyAlignment="1" applyProtection="1">
      <alignment horizontal="center" vertical="top" wrapText="1"/>
    </xf>
    <xf numFmtId="10" fontId="18" fillId="3" borderId="88" xfId="2" applyNumberFormat="1" applyFont="1" applyFill="1" applyBorder="1" applyAlignment="1" applyProtection="1">
      <alignment vertical="top" wrapText="1"/>
    </xf>
    <xf numFmtId="10" fontId="19" fillId="3" borderId="45" xfId="2" applyNumberFormat="1" applyFont="1" applyFill="1" applyBorder="1" applyAlignment="1" applyProtection="1">
      <alignment vertical="top" wrapText="1"/>
    </xf>
    <xf numFmtId="10" fontId="19" fillId="3" borderId="89" xfId="2" applyNumberFormat="1" applyFont="1" applyFill="1" applyBorder="1" applyAlignment="1" applyProtection="1">
      <alignment vertical="top" wrapText="1"/>
    </xf>
    <xf numFmtId="10" fontId="19" fillId="3" borderId="90" xfId="2" applyNumberFormat="1" applyFont="1" applyFill="1" applyBorder="1" applyAlignment="1" applyProtection="1">
      <alignment vertical="top" wrapText="1"/>
    </xf>
    <xf numFmtId="10" fontId="19" fillId="3" borderId="91" xfId="2" applyNumberFormat="1" applyFont="1" applyFill="1" applyBorder="1" applyAlignment="1" applyProtection="1">
      <alignment vertical="top" wrapText="1"/>
    </xf>
    <xf numFmtId="0" fontId="18" fillId="0" borderId="11" xfId="0" applyFont="1" applyFill="1" applyBorder="1" applyAlignment="1" applyProtection="1">
      <alignment vertical="top" wrapText="1"/>
    </xf>
    <xf numFmtId="168" fontId="18" fillId="3" borderId="88" xfId="2" applyNumberFormat="1" applyFont="1" applyFill="1" applyBorder="1" applyAlignment="1" applyProtection="1">
      <alignment vertical="top" wrapText="1"/>
    </xf>
    <xf numFmtId="168" fontId="19" fillId="3" borderId="45" xfId="2" applyNumberFormat="1" applyFont="1" applyFill="1" applyBorder="1" applyAlignment="1" applyProtection="1">
      <alignment vertical="top" wrapText="1"/>
    </xf>
    <xf numFmtId="10" fontId="18" fillId="0" borderId="11" xfId="2" applyNumberFormat="1" applyFont="1" applyFill="1" applyBorder="1" applyAlignment="1" applyProtection="1">
      <alignment vertical="top" wrapText="1"/>
    </xf>
    <xf numFmtId="168" fontId="19" fillId="3" borderId="11" xfId="2" applyNumberFormat="1" applyFont="1" applyFill="1" applyBorder="1" applyAlignment="1" applyProtection="1">
      <alignment vertical="top" wrapText="1"/>
    </xf>
    <xf numFmtId="0" fontId="34" fillId="0" borderId="0" xfId="0" applyFont="1" applyFill="1" applyBorder="1" applyAlignment="1" applyProtection="1">
      <alignment horizontal="left" wrapText="1"/>
    </xf>
    <xf numFmtId="0" fontId="34" fillId="3" borderId="0" xfId="0" applyFont="1" applyFill="1" applyBorder="1" applyAlignment="1" applyProtection="1">
      <alignment horizontal="left" wrapText="1"/>
    </xf>
    <xf numFmtId="0" fontId="34" fillId="0" borderId="0" xfId="0" applyFont="1" applyFill="1" applyAlignment="1" applyProtection="1">
      <alignment horizontal="right" vertical="center"/>
    </xf>
    <xf numFmtId="0" fontId="34" fillId="3" borderId="0" xfId="0" applyFont="1" applyFill="1" applyAlignment="1" applyProtection="1">
      <alignment vertical="center"/>
    </xf>
    <xf numFmtId="164" fontId="34" fillId="3" borderId="0" xfId="2" applyNumberFormat="1" applyFont="1" applyFill="1" applyBorder="1" applyAlignment="1" applyProtection="1">
      <alignment vertical="center" wrapText="1"/>
    </xf>
    <xf numFmtId="0" fontId="34" fillId="3" borderId="0" xfId="0" applyFont="1" applyFill="1" applyBorder="1" applyAlignment="1" applyProtection="1">
      <alignment vertical="center"/>
    </xf>
    <xf numFmtId="164" fontId="34" fillId="0" borderId="0" xfId="0" applyNumberFormat="1" applyFont="1" applyFill="1" applyBorder="1" applyAlignment="1" applyProtection="1">
      <alignment horizontal="left"/>
    </xf>
    <xf numFmtId="0" fontId="34" fillId="0" borderId="0" xfId="0" applyFont="1" applyFill="1" applyAlignment="1" applyProtection="1">
      <alignment vertical="center"/>
    </xf>
    <xf numFmtId="0" fontId="34" fillId="0" borderId="0" xfId="0" applyFont="1" applyFill="1" applyAlignment="1" applyProtection="1">
      <alignment horizontal="left" vertical="center"/>
    </xf>
    <xf numFmtId="168" fontId="19" fillId="3" borderId="1" xfId="2" applyNumberFormat="1" applyFont="1" applyFill="1" applyBorder="1" applyAlignment="1" applyProtection="1">
      <alignment horizontal="center" vertical="top" wrapText="1"/>
    </xf>
    <xf numFmtId="168" fontId="22" fillId="0" borderId="11" xfId="2" applyNumberFormat="1" applyFont="1" applyFill="1" applyBorder="1" applyAlignment="1" applyProtection="1">
      <alignment vertical="top" wrapText="1"/>
    </xf>
    <xf numFmtId="171" fontId="20" fillId="0" borderId="53" xfId="2" applyNumberFormat="1" applyFont="1" applyFill="1" applyBorder="1" applyAlignment="1" applyProtection="1">
      <alignment horizontal="center" vertical="top" wrapText="1"/>
    </xf>
    <xf numFmtId="168" fontId="22" fillId="3" borderId="16" xfId="2" applyNumberFormat="1" applyFont="1" applyFill="1" applyBorder="1" applyAlignment="1" applyProtection="1">
      <alignment vertical="top" wrapText="1"/>
    </xf>
    <xf numFmtId="9" fontId="20" fillId="0" borderId="53" xfId="2" applyNumberFormat="1" applyFont="1" applyFill="1" applyBorder="1" applyAlignment="1" applyProtection="1">
      <alignment horizontal="center" vertical="top" wrapText="1"/>
    </xf>
    <xf numFmtId="10" fontId="22" fillId="3" borderId="11" xfId="2" applyNumberFormat="1" applyFont="1" applyFill="1" applyBorder="1" applyAlignment="1" applyProtection="1">
      <alignment vertical="top" wrapText="1"/>
    </xf>
    <xf numFmtId="10" fontId="22" fillId="3" borderId="57" xfId="2" applyNumberFormat="1" applyFont="1" applyFill="1" applyBorder="1" applyAlignment="1" applyProtection="1">
      <alignment vertical="top" wrapText="1"/>
    </xf>
    <xf numFmtId="168" fontId="20" fillId="0" borderId="2" xfId="2" applyNumberFormat="1" applyFont="1" applyFill="1" applyBorder="1" applyAlignment="1" applyProtection="1">
      <alignment vertical="top" wrapText="1"/>
    </xf>
    <xf numFmtId="171" fontId="20" fillId="0" borderId="33" xfId="2" applyNumberFormat="1" applyFont="1" applyFill="1" applyBorder="1" applyAlignment="1" applyProtection="1">
      <alignment horizontal="center" vertical="top" wrapText="1"/>
    </xf>
    <xf numFmtId="168" fontId="20" fillId="3" borderId="4" xfId="2" applyNumberFormat="1" applyFont="1" applyFill="1" applyBorder="1" applyAlignment="1" applyProtection="1">
      <alignment vertical="top" wrapText="1"/>
    </xf>
    <xf numFmtId="9" fontId="20" fillId="0" borderId="33" xfId="2" applyNumberFormat="1" applyFont="1" applyFill="1" applyBorder="1" applyAlignment="1" applyProtection="1">
      <alignment horizontal="center" vertical="top" wrapText="1"/>
    </xf>
    <xf numFmtId="168" fontId="20" fillId="3" borderId="1" xfId="2" applyNumberFormat="1" applyFont="1" applyFill="1" applyBorder="1" applyAlignment="1" applyProtection="1">
      <alignment vertical="top" wrapText="1"/>
    </xf>
    <xf numFmtId="168" fontId="20" fillId="3" borderId="49" xfId="2" applyNumberFormat="1" applyFont="1" applyFill="1" applyBorder="1" applyAlignment="1" applyProtection="1">
      <alignment vertical="top" wrapText="1"/>
    </xf>
    <xf numFmtId="10" fontId="20" fillId="3" borderId="37" xfId="2" applyNumberFormat="1" applyFont="1" applyFill="1" applyBorder="1" applyAlignment="1" applyProtection="1">
      <alignment vertical="top" wrapText="1"/>
    </xf>
    <xf numFmtId="10" fontId="20" fillId="3" borderId="10" xfId="2" applyNumberFormat="1" applyFont="1" applyFill="1" applyBorder="1" applyAlignment="1" applyProtection="1">
      <alignment vertical="top" wrapText="1"/>
    </xf>
    <xf numFmtId="0" fontId="3" fillId="3" borderId="0" xfId="0" applyFont="1" applyFill="1" applyBorder="1" applyAlignment="1" applyProtection="1">
      <alignment horizontal="center" vertical="top"/>
    </xf>
    <xf numFmtId="0" fontId="3" fillId="3" borderId="24" xfId="0" applyFont="1" applyFill="1" applyBorder="1" applyAlignment="1" applyProtection="1">
      <alignment vertical="center"/>
    </xf>
    <xf numFmtId="0" fontId="3" fillId="3" borderId="24" xfId="0" applyFont="1" applyFill="1" applyBorder="1" applyAlignment="1" applyProtection="1">
      <alignment horizontal="right" vertical="center"/>
    </xf>
    <xf numFmtId="0" fontId="20" fillId="3" borderId="0" xfId="0" applyFont="1" applyFill="1" applyBorder="1" applyAlignment="1" applyProtection="1">
      <alignment horizontal="right" vertical="center"/>
    </xf>
    <xf numFmtId="49" fontId="19" fillId="3" borderId="44" xfId="2" applyNumberFormat="1" applyFont="1" applyFill="1" applyBorder="1" applyAlignment="1" applyProtection="1">
      <alignment horizontal="center" vertical="top" wrapText="1"/>
    </xf>
    <xf numFmtId="0" fontId="18" fillId="4" borderId="11" xfId="0" applyFont="1" applyFill="1" applyBorder="1" applyAlignment="1" applyProtection="1">
      <alignment vertical="center" wrapText="1"/>
    </xf>
    <xf numFmtId="168" fontId="18" fillId="4" borderId="11" xfId="2" applyNumberFormat="1" applyFont="1" applyFill="1" applyBorder="1" applyAlignment="1" applyProtection="1">
      <alignment vertical="top" wrapText="1"/>
    </xf>
    <xf numFmtId="9" fontId="19" fillId="4" borderId="82" xfId="2" applyNumberFormat="1" applyFont="1" applyFill="1" applyBorder="1" applyAlignment="1" applyProtection="1">
      <alignment horizontal="center" vertical="top" wrapText="1"/>
    </xf>
    <xf numFmtId="168" fontId="18" fillId="4" borderId="16" xfId="2" applyNumberFormat="1" applyFont="1" applyFill="1" applyBorder="1" applyAlignment="1" applyProtection="1">
      <alignment vertical="top" wrapText="1"/>
    </xf>
    <xf numFmtId="10" fontId="18" fillId="4" borderId="11" xfId="2" applyNumberFormat="1" applyFont="1" applyFill="1" applyBorder="1" applyAlignment="1" applyProtection="1">
      <alignment vertical="top" wrapText="1"/>
    </xf>
    <xf numFmtId="10" fontId="18" fillId="4" borderId="83" xfId="2" applyNumberFormat="1" applyFont="1" applyFill="1" applyBorder="1" applyAlignment="1" applyProtection="1">
      <alignment vertical="top" wrapText="1"/>
    </xf>
    <xf numFmtId="10" fontId="18" fillId="4" borderId="74" xfId="2" applyNumberFormat="1" applyFont="1" applyFill="1" applyBorder="1" applyAlignment="1" applyProtection="1">
      <alignment vertical="top" wrapText="1"/>
    </xf>
    <xf numFmtId="0" fontId="23" fillId="4" borderId="1" xfId="0" applyFont="1" applyFill="1" applyBorder="1" applyAlignment="1">
      <alignment vertical="top" wrapText="1"/>
    </xf>
    <xf numFmtId="168" fontId="19" fillId="4" borderId="2" xfId="2" applyNumberFormat="1" applyFont="1" applyFill="1" applyBorder="1" applyAlignment="1" applyProtection="1">
      <alignment vertical="top" wrapText="1"/>
    </xf>
    <xf numFmtId="9" fontId="19" fillId="4" borderId="37" xfId="2" applyNumberFormat="1" applyFont="1" applyFill="1" applyBorder="1" applyAlignment="1" applyProtection="1">
      <alignment horizontal="center" vertical="top" wrapText="1"/>
    </xf>
    <xf numFmtId="165" fontId="19" fillId="4" borderId="4" xfId="2" applyNumberFormat="1" applyFont="1" applyFill="1" applyBorder="1" applyAlignment="1" applyProtection="1">
      <alignment horizontal="center" vertical="top" wrapText="1"/>
    </xf>
    <xf numFmtId="10" fontId="19" fillId="4" borderId="1" xfId="2" applyNumberFormat="1" applyFont="1" applyFill="1" applyBorder="1" applyAlignment="1" applyProtection="1">
      <alignment horizontal="center" vertical="top" wrapText="1"/>
    </xf>
    <xf numFmtId="10" fontId="19" fillId="4" borderId="7" xfId="2" applyNumberFormat="1" applyFont="1" applyFill="1" applyBorder="1" applyAlignment="1" applyProtection="1">
      <alignment horizontal="center" vertical="top" wrapText="1"/>
    </xf>
    <xf numFmtId="165" fontId="19" fillId="4" borderId="1" xfId="2" applyNumberFormat="1" applyFont="1" applyFill="1" applyBorder="1" applyAlignment="1" applyProtection="1">
      <alignment horizontal="center" vertical="top" wrapText="1"/>
    </xf>
    <xf numFmtId="10" fontId="19" fillId="4" borderId="2" xfId="2" applyNumberFormat="1" applyFont="1" applyFill="1" applyBorder="1" applyAlignment="1" applyProtection="1">
      <alignment horizontal="center" vertical="top" wrapText="1"/>
    </xf>
    <xf numFmtId="10" fontId="19" fillId="4" borderId="7" xfId="2" applyNumberFormat="1" applyFont="1" applyFill="1" applyBorder="1" applyAlignment="1" applyProtection="1">
      <alignment vertical="top" wrapText="1"/>
    </xf>
    <xf numFmtId="10" fontId="19" fillId="4" borderId="37" xfId="2" applyNumberFormat="1" applyFont="1" applyFill="1" applyBorder="1" applyAlignment="1" applyProtection="1">
      <alignment horizontal="center" vertical="top" wrapText="1"/>
    </xf>
    <xf numFmtId="10" fontId="19" fillId="4" borderId="47" xfId="2" applyNumberFormat="1" applyFont="1" applyFill="1" applyBorder="1" applyAlignment="1" applyProtection="1">
      <alignment horizontal="center" vertical="top" wrapText="1"/>
    </xf>
    <xf numFmtId="10" fontId="19" fillId="4" borderId="41" xfId="2" applyNumberFormat="1" applyFont="1" applyFill="1" applyBorder="1" applyAlignment="1" applyProtection="1">
      <alignment horizontal="center" vertical="top" wrapText="1"/>
    </xf>
    <xf numFmtId="10" fontId="19" fillId="4" borderId="46" xfId="2" applyNumberFormat="1" applyFont="1" applyFill="1" applyBorder="1" applyAlignment="1" applyProtection="1">
      <alignment vertical="top" wrapText="1"/>
    </xf>
    <xf numFmtId="0" fontId="15" fillId="4" borderId="8" xfId="0" applyFont="1" applyFill="1" applyBorder="1" applyAlignment="1">
      <alignment vertical="top" wrapText="1"/>
    </xf>
    <xf numFmtId="10" fontId="19" fillId="4" borderId="47" xfId="2" applyNumberFormat="1" applyFont="1" applyFill="1" applyBorder="1" applyAlignment="1" applyProtection="1">
      <alignment vertical="top" wrapText="1"/>
    </xf>
    <xf numFmtId="0" fontId="23" fillId="4" borderId="67" xfId="0" applyFont="1" applyFill="1" applyBorder="1" applyAlignment="1">
      <alignment wrapText="1"/>
    </xf>
    <xf numFmtId="168" fontId="19" fillId="4" borderId="14" xfId="2" applyNumberFormat="1" applyFont="1" applyFill="1" applyBorder="1" applyAlignment="1" applyProtection="1">
      <alignment vertical="top" wrapText="1"/>
    </xf>
    <xf numFmtId="168" fontId="19" fillId="4" borderId="26" xfId="2" applyNumberFormat="1" applyFont="1" applyFill="1" applyBorder="1" applyAlignment="1" applyProtection="1">
      <alignment vertical="top" wrapText="1"/>
    </xf>
    <xf numFmtId="10" fontId="19" fillId="4" borderId="34" xfId="2" applyNumberFormat="1" applyFont="1" applyFill="1" applyBorder="1" applyAlignment="1" applyProtection="1">
      <alignment vertical="top" wrapText="1"/>
    </xf>
    <xf numFmtId="10" fontId="19" fillId="4" borderId="14" xfId="2" applyNumberFormat="1" applyFont="1" applyFill="1" applyBorder="1" applyAlignment="1" applyProtection="1">
      <alignment vertical="top" wrapText="1"/>
    </xf>
    <xf numFmtId="10" fontId="19" fillId="4" borderId="67" xfId="2" applyNumberFormat="1" applyFont="1" applyFill="1" applyBorder="1" applyAlignment="1" applyProtection="1">
      <alignment vertical="top" wrapText="1"/>
    </xf>
    <xf numFmtId="10" fontId="19" fillId="4" borderId="26" xfId="2" applyNumberFormat="1" applyFont="1" applyFill="1" applyBorder="1" applyAlignment="1" applyProtection="1">
      <alignment vertical="top" wrapText="1"/>
    </xf>
    <xf numFmtId="168" fontId="19" fillId="4" borderId="34" xfId="2" applyNumberFormat="1" applyFont="1" applyFill="1" applyBorder="1" applyAlignment="1" applyProtection="1">
      <alignment vertical="top" wrapText="1"/>
    </xf>
    <xf numFmtId="10" fontId="18" fillId="4" borderId="16" xfId="2" applyNumberFormat="1" applyFont="1" applyFill="1" applyBorder="1" applyAlignment="1" applyProtection="1">
      <alignment vertical="top" wrapText="1"/>
    </xf>
    <xf numFmtId="168" fontId="18" fillId="4" borderId="83" xfId="2" applyNumberFormat="1" applyFont="1" applyFill="1" applyBorder="1" applyAlignment="1" applyProtection="1">
      <alignment vertical="top" wrapText="1"/>
    </xf>
    <xf numFmtId="10" fontId="18" fillId="4" borderId="75" xfId="2" applyNumberFormat="1" applyFont="1" applyFill="1" applyBorder="1" applyAlignment="1" applyProtection="1">
      <alignment vertical="top" wrapText="1"/>
    </xf>
    <xf numFmtId="165" fontId="18" fillId="4" borderId="11" xfId="2" applyNumberFormat="1" applyFont="1" applyFill="1" applyBorder="1" applyAlignment="1" applyProtection="1">
      <alignment vertical="top" wrapText="1"/>
    </xf>
    <xf numFmtId="10" fontId="19" fillId="4" borderId="4" xfId="2" applyNumberFormat="1" applyFont="1" applyFill="1" applyBorder="1" applyAlignment="1" applyProtection="1">
      <alignment vertical="top" wrapText="1"/>
    </xf>
    <xf numFmtId="168" fontId="19" fillId="4" borderId="1" xfId="2" applyNumberFormat="1" applyFont="1" applyFill="1" applyBorder="1" applyAlignment="1" applyProtection="1">
      <alignment vertical="top" wrapText="1"/>
    </xf>
    <xf numFmtId="10" fontId="19" fillId="4" borderId="1" xfId="2" applyNumberFormat="1" applyFont="1" applyFill="1" applyBorder="1" applyAlignment="1" applyProtection="1">
      <alignment vertical="top" wrapText="1"/>
    </xf>
    <xf numFmtId="168" fontId="19" fillId="4" borderId="7" xfId="2" applyNumberFormat="1" applyFont="1" applyFill="1" applyBorder="1" applyAlignment="1" applyProtection="1">
      <alignment vertical="top" wrapText="1"/>
    </xf>
    <xf numFmtId="10" fontId="19" fillId="4" borderId="2" xfId="2" applyNumberFormat="1" applyFont="1" applyFill="1" applyBorder="1" applyAlignment="1" applyProtection="1">
      <alignment vertical="top" wrapText="1"/>
    </xf>
    <xf numFmtId="10" fontId="19" fillId="4" borderId="43" xfId="2" applyNumberFormat="1" applyFont="1" applyFill="1" applyBorder="1" applyAlignment="1" applyProtection="1">
      <alignment vertical="top" wrapText="1"/>
    </xf>
    <xf numFmtId="165" fontId="19" fillId="4" borderId="37" xfId="2" applyNumberFormat="1" applyFont="1" applyFill="1" applyBorder="1" applyAlignment="1" applyProtection="1">
      <alignment vertical="top" wrapText="1"/>
    </xf>
    <xf numFmtId="10" fontId="19" fillId="4" borderId="40" xfId="2" applyNumberFormat="1" applyFont="1" applyFill="1" applyBorder="1" applyAlignment="1" applyProtection="1">
      <alignment vertical="top" wrapText="1"/>
    </xf>
    <xf numFmtId="168" fontId="19" fillId="4" borderId="37" xfId="2" applyNumberFormat="1" applyFont="1" applyFill="1" applyBorder="1" applyAlignment="1" applyProtection="1">
      <alignment vertical="top" wrapText="1"/>
    </xf>
    <xf numFmtId="10" fontId="19" fillId="4" borderId="37" xfId="2" applyNumberFormat="1" applyFont="1" applyFill="1" applyBorder="1" applyAlignment="1" applyProtection="1">
      <alignment vertical="top" wrapText="1"/>
    </xf>
    <xf numFmtId="168" fontId="19" fillId="4" borderId="47" xfId="2" applyNumberFormat="1" applyFont="1" applyFill="1" applyBorder="1" applyAlignment="1" applyProtection="1">
      <alignment vertical="top" wrapText="1"/>
    </xf>
    <xf numFmtId="10" fontId="19" fillId="4" borderId="41" xfId="2" applyNumberFormat="1" applyFont="1" applyFill="1" applyBorder="1" applyAlignment="1" applyProtection="1">
      <alignment vertical="top" wrapText="1"/>
    </xf>
    <xf numFmtId="10" fontId="19" fillId="4" borderId="44" xfId="2" applyNumberFormat="1" applyFont="1" applyFill="1" applyBorder="1" applyAlignment="1" applyProtection="1">
      <alignment vertical="top" wrapText="1"/>
    </xf>
    <xf numFmtId="168" fontId="19" fillId="4" borderId="67" xfId="2" applyNumberFormat="1" applyFont="1" applyFill="1" applyBorder="1" applyAlignment="1" applyProtection="1">
      <alignment vertical="top" wrapText="1"/>
    </xf>
    <xf numFmtId="10" fontId="19" fillId="4" borderId="71" xfId="2" applyNumberFormat="1" applyFont="1" applyFill="1" applyBorder="1" applyAlignment="1" applyProtection="1">
      <alignment vertical="top" wrapText="1"/>
    </xf>
    <xf numFmtId="164" fontId="34" fillId="0" borderId="0" xfId="0" applyNumberFormat="1" applyFont="1" applyFill="1" applyBorder="1" applyAlignment="1" applyProtection="1">
      <alignment horizontal="left" vertical="top" wrapText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top" wrapText="1"/>
    </xf>
    <xf numFmtId="0" fontId="19" fillId="3" borderId="13" xfId="0" applyFont="1" applyFill="1" applyBorder="1" applyAlignment="1" applyProtection="1">
      <alignment horizontal="center" vertical="top" wrapText="1"/>
    </xf>
    <xf numFmtId="0" fontId="19" fillId="3" borderId="68" xfId="0" applyFont="1" applyFill="1" applyBorder="1" applyAlignment="1" applyProtection="1">
      <alignment horizontal="center" vertical="top" wrapText="1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164" fontId="19" fillId="3" borderId="33" xfId="0" applyNumberFormat="1" applyFont="1" applyFill="1" applyBorder="1" applyAlignment="1" applyProtection="1">
      <alignment horizontal="center" vertical="top" wrapText="1"/>
    </xf>
    <xf numFmtId="164" fontId="19" fillId="3" borderId="28" xfId="0" applyNumberFormat="1" applyFont="1" applyFill="1" applyBorder="1" applyAlignment="1" applyProtection="1">
      <alignment horizontal="center" vertical="top" wrapText="1"/>
    </xf>
    <xf numFmtId="164" fontId="19" fillId="3" borderId="29" xfId="0" applyNumberFormat="1" applyFont="1" applyFill="1" applyBorder="1" applyAlignment="1" applyProtection="1">
      <alignment horizontal="center" vertical="top" wrapText="1"/>
    </xf>
    <xf numFmtId="164" fontId="19" fillId="3" borderId="4" xfId="0" applyNumberFormat="1" applyFont="1" applyFill="1" applyBorder="1" applyAlignment="1" applyProtection="1">
      <alignment horizontal="center" vertical="top" wrapText="1"/>
    </xf>
    <xf numFmtId="0" fontId="21" fillId="3" borderId="7" xfId="0" applyFont="1" applyFill="1" applyBorder="1" applyAlignment="1">
      <alignment horizontal="center" vertical="top" wrapText="1"/>
    </xf>
    <xf numFmtId="0" fontId="21" fillId="3" borderId="2" xfId="0" applyFont="1" applyFill="1" applyBorder="1" applyAlignment="1">
      <alignment horizontal="center" vertical="top" wrapText="1"/>
    </xf>
    <xf numFmtId="164" fontId="19" fillId="3" borderId="7" xfId="0" applyNumberFormat="1" applyFont="1" applyFill="1" applyBorder="1" applyAlignment="1" applyProtection="1">
      <alignment horizontal="center" vertical="top" wrapText="1"/>
    </xf>
    <xf numFmtId="164" fontId="19" fillId="3" borderId="2" xfId="0" applyNumberFormat="1" applyFont="1" applyFill="1" applyBorder="1" applyAlignment="1" applyProtection="1">
      <alignment horizontal="center" vertical="top" wrapText="1"/>
    </xf>
    <xf numFmtId="49" fontId="19" fillId="0" borderId="27" xfId="0" applyNumberFormat="1" applyFont="1" applyFill="1" applyBorder="1" applyAlignment="1" applyProtection="1">
      <alignment vertical="top" wrapText="1"/>
    </xf>
    <xf numFmtId="164" fontId="19" fillId="0" borderId="8" xfId="0" applyNumberFormat="1" applyFont="1" applyFill="1" applyBorder="1" applyAlignment="1" applyProtection="1">
      <alignment vertical="top" wrapText="1"/>
    </xf>
    <xf numFmtId="49" fontId="19" fillId="0" borderId="30" xfId="0" applyNumberFormat="1" applyFont="1" applyFill="1" applyBorder="1" applyAlignment="1" applyProtection="1">
      <alignment vertical="top" wrapText="1"/>
    </xf>
    <xf numFmtId="49" fontId="19" fillId="0" borderId="84" xfId="0" applyNumberFormat="1" applyFont="1" applyFill="1" applyBorder="1" applyAlignment="1" applyProtection="1">
      <alignment vertical="top" wrapText="1"/>
    </xf>
    <xf numFmtId="164" fontId="19" fillId="0" borderId="48" xfId="0" applyNumberFormat="1" applyFont="1" applyFill="1" applyBorder="1" applyAlignment="1" applyProtection="1">
      <alignment vertical="top" wrapText="1"/>
    </xf>
    <xf numFmtId="164" fontId="19" fillId="0" borderId="77" xfId="0" applyNumberFormat="1" applyFont="1" applyFill="1" applyBorder="1" applyAlignment="1" applyProtection="1">
      <alignment vertical="top" wrapText="1"/>
    </xf>
    <xf numFmtId="0" fontId="19" fillId="0" borderId="21" xfId="0" applyFont="1" applyFill="1" applyBorder="1" applyAlignment="1" applyProtection="1">
      <alignment vertical="top" wrapText="1"/>
    </xf>
    <xf numFmtId="0" fontId="21" fillId="0" borderId="22" xfId="0" applyFont="1" applyFill="1" applyBorder="1" applyAlignment="1"/>
    <xf numFmtId="0" fontId="21" fillId="0" borderId="23" xfId="0" applyFont="1" applyFill="1" applyBorder="1" applyAlignment="1"/>
    <xf numFmtId="0" fontId="21" fillId="0" borderId="20" xfId="0" applyFont="1" applyFill="1" applyBorder="1" applyAlignment="1"/>
    <xf numFmtId="0" fontId="21" fillId="0" borderId="0" xfId="0" applyFont="1" applyFill="1" applyBorder="1" applyAlignment="1"/>
    <xf numFmtId="0" fontId="21" fillId="0" borderId="15" xfId="0" applyFont="1" applyFill="1" applyBorder="1" applyAlignment="1"/>
    <xf numFmtId="0" fontId="21" fillId="0" borderId="65" xfId="0" applyFont="1" applyFill="1" applyBorder="1" applyAlignment="1"/>
    <xf numFmtId="0" fontId="21" fillId="0" borderId="24" xfId="0" applyFont="1" applyFill="1" applyBorder="1" applyAlignment="1"/>
    <xf numFmtId="0" fontId="21" fillId="0" borderId="66" xfId="0" applyFont="1" applyFill="1" applyBorder="1" applyAlignment="1"/>
    <xf numFmtId="164" fontId="18" fillId="0" borderId="21" xfId="0" applyNumberFormat="1" applyFont="1" applyFill="1" applyBorder="1" applyAlignment="1" applyProtection="1">
      <alignment vertical="top" wrapText="1"/>
    </xf>
    <xf numFmtId="164" fontId="18" fillId="0" borderId="22" xfId="0" applyNumberFormat="1" applyFont="1" applyFill="1" applyBorder="1" applyAlignment="1" applyProtection="1">
      <alignment vertical="top" wrapText="1"/>
    </xf>
    <xf numFmtId="164" fontId="18" fillId="0" borderId="23" xfId="0" applyNumberFormat="1" applyFont="1" applyFill="1" applyBorder="1" applyAlignment="1" applyProtection="1">
      <alignment vertical="top" wrapText="1"/>
    </xf>
    <xf numFmtId="164" fontId="18" fillId="0" borderId="20" xfId="0" applyNumberFormat="1" applyFont="1" applyFill="1" applyBorder="1" applyAlignment="1" applyProtection="1">
      <alignment vertical="top" wrapText="1"/>
    </xf>
    <xf numFmtId="164" fontId="18" fillId="0" borderId="0" xfId="0" applyNumberFormat="1" applyFont="1" applyFill="1" applyBorder="1" applyAlignment="1" applyProtection="1">
      <alignment vertical="top" wrapText="1"/>
    </xf>
    <xf numFmtId="164" fontId="18" fillId="0" borderId="65" xfId="0" applyNumberFormat="1" applyFont="1" applyFill="1" applyBorder="1" applyAlignment="1" applyProtection="1">
      <alignment vertical="top" wrapText="1"/>
    </xf>
    <xf numFmtId="164" fontId="18" fillId="0" borderId="24" xfId="0" applyNumberFormat="1" applyFont="1" applyFill="1" applyBorder="1" applyAlignment="1" applyProtection="1">
      <alignment vertical="top" wrapText="1"/>
    </xf>
    <xf numFmtId="164" fontId="18" fillId="0" borderId="66" xfId="0" applyNumberFormat="1" applyFont="1" applyFill="1" applyBorder="1" applyAlignment="1" applyProtection="1">
      <alignment vertical="top" wrapText="1"/>
    </xf>
    <xf numFmtId="0" fontId="18" fillId="0" borderId="2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8" fillId="0" borderId="81" xfId="0" applyFont="1" applyFill="1" applyBorder="1" applyAlignment="1" applyProtection="1">
      <alignment vertical="center"/>
    </xf>
    <xf numFmtId="0" fontId="19" fillId="3" borderId="12" xfId="0" applyFont="1" applyFill="1" applyBorder="1" applyAlignment="1" applyProtection="1">
      <alignment horizontal="center" vertical="top"/>
    </xf>
    <xf numFmtId="0" fontId="19" fillId="3" borderId="13" xfId="0" applyFont="1" applyFill="1" applyBorder="1" applyAlignment="1" applyProtection="1">
      <alignment horizontal="center" vertical="top"/>
    </xf>
    <xf numFmtId="0" fontId="19" fillId="3" borderId="68" xfId="0" applyFont="1" applyFill="1" applyBorder="1" applyAlignment="1" applyProtection="1">
      <alignment horizontal="center" vertical="top"/>
    </xf>
    <xf numFmtId="0" fontId="19" fillId="3" borderId="12" xfId="0" applyFont="1" applyFill="1" applyBorder="1" applyAlignment="1" applyProtection="1">
      <alignment vertical="top" wrapText="1"/>
    </xf>
    <xf numFmtId="0" fontId="19" fillId="3" borderId="13" xfId="0" applyFont="1" applyFill="1" applyBorder="1" applyAlignment="1" applyProtection="1">
      <alignment vertical="top" wrapText="1"/>
    </xf>
    <xf numFmtId="0" fontId="19" fillId="3" borderId="68" xfId="0" applyFont="1" applyFill="1" applyBorder="1" applyAlignment="1" applyProtection="1">
      <alignment vertical="top" wrapText="1"/>
    </xf>
    <xf numFmtId="0" fontId="23" fillId="0" borderId="20" xfId="0" applyFont="1" applyFill="1" applyBorder="1" applyAlignment="1">
      <alignment vertical="top"/>
    </xf>
    <xf numFmtId="0" fontId="23" fillId="0" borderId="0" xfId="0" applyFont="1" applyFill="1" applyBorder="1" applyAlignment="1">
      <alignment vertical="top"/>
    </xf>
    <xf numFmtId="0" fontId="23" fillId="0" borderId="15" xfId="0" applyFont="1" applyFill="1" applyBorder="1" applyAlignment="1">
      <alignment vertical="top"/>
    </xf>
    <xf numFmtId="0" fontId="19" fillId="0" borderId="22" xfId="0" applyFont="1" applyFill="1" applyBorder="1" applyAlignment="1" applyProtection="1">
      <alignment vertical="top" wrapText="1"/>
    </xf>
    <xf numFmtId="0" fontId="19" fillId="0" borderId="23" xfId="0" applyFont="1" applyFill="1" applyBorder="1" applyAlignment="1" applyProtection="1">
      <alignment vertical="top" wrapText="1"/>
    </xf>
    <xf numFmtId="0" fontId="19" fillId="0" borderId="20" xfId="0" applyFont="1" applyFill="1" applyBorder="1" applyAlignment="1" applyProtection="1">
      <alignment vertical="top" wrapText="1"/>
    </xf>
    <xf numFmtId="0" fontId="19" fillId="0" borderId="0" xfId="0" applyFont="1" applyFill="1" applyBorder="1" applyAlignment="1" applyProtection="1">
      <alignment vertical="top" wrapText="1"/>
    </xf>
    <xf numFmtId="0" fontId="19" fillId="0" borderId="15" xfId="0" applyFont="1" applyFill="1" applyBorder="1" applyAlignment="1" applyProtection="1">
      <alignment vertical="top" wrapText="1"/>
    </xf>
    <xf numFmtId="0" fontId="19" fillId="0" borderId="65" xfId="0" applyFont="1" applyFill="1" applyBorder="1" applyAlignment="1" applyProtection="1">
      <alignment vertical="top" wrapText="1"/>
    </xf>
    <xf numFmtId="0" fontId="19" fillId="0" borderId="24" xfId="0" applyFont="1" applyFill="1" applyBorder="1" applyAlignment="1" applyProtection="1">
      <alignment vertical="top" wrapText="1"/>
    </xf>
    <xf numFmtId="0" fontId="19" fillId="0" borderId="66" xfId="0" applyFont="1" applyFill="1" applyBorder="1" applyAlignment="1" applyProtection="1">
      <alignment vertical="top" wrapText="1"/>
    </xf>
    <xf numFmtId="0" fontId="21" fillId="0" borderId="22" xfId="0" applyFont="1" applyFill="1" applyBorder="1" applyAlignment="1">
      <alignment vertical="top" wrapText="1"/>
    </xf>
    <xf numFmtId="0" fontId="21" fillId="0" borderId="23" xfId="0" applyFont="1" applyFill="1" applyBorder="1" applyAlignment="1">
      <alignment vertical="top" wrapText="1"/>
    </xf>
    <xf numFmtId="0" fontId="21" fillId="0" borderId="2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 wrapText="1"/>
    </xf>
    <xf numFmtId="0" fontId="21" fillId="0" borderId="15" xfId="0" applyFont="1" applyFill="1" applyBorder="1" applyAlignment="1">
      <alignment vertical="top" wrapText="1"/>
    </xf>
    <xf numFmtId="0" fontId="21" fillId="0" borderId="65" xfId="0" applyFont="1" applyFill="1" applyBorder="1" applyAlignment="1">
      <alignment vertical="top" wrapText="1"/>
    </xf>
    <xf numFmtId="0" fontId="21" fillId="0" borderId="24" xfId="0" applyFont="1" applyFill="1" applyBorder="1" applyAlignment="1">
      <alignment vertical="top" wrapText="1"/>
    </xf>
    <xf numFmtId="0" fontId="21" fillId="0" borderId="66" xfId="0" applyFont="1" applyFill="1" applyBorder="1" applyAlignment="1">
      <alignment vertical="top" wrapText="1"/>
    </xf>
    <xf numFmtId="0" fontId="21" fillId="3" borderId="12" xfId="0" applyFont="1" applyFill="1" applyBorder="1" applyAlignment="1">
      <alignment horizontal="center"/>
    </xf>
    <xf numFmtId="0" fontId="21" fillId="3" borderId="13" xfId="0" applyFont="1" applyFill="1" applyBorder="1" applyAlignment="1">
      <alignment horizontal="center"/>
    </xf>
    <xf numFmtId="0" fontId="21" fillId="3" borderId="68" xfId="0" applyFont="1" applyFill="1" applyBorder="1" applyAlignment="1">
      <alignment horizontal="center"/>
    </xf>
    <xf numFmtId="0" fontId="21" fillId="3" borderId="12" xfId="0" applyFont="1" applyFill="1" applyBorder="1" applyAlignment="1">
      <alignment horizontal="center" vertical="top"/>
    </xf>
    <xf numFmtId="0" fontId="21" fillId="3" borderId="13" xfId="0" applyFont="1" applyFill="1" applyBorder="1" applyAlignment="1">
      <alignment horizontal="center" vertical="top"/>
    </xf>
    <xf numFmtId="0" fontId="21" fillId="3" borderId="68" xfId="0" applyFont="1" applyFill="1" applyBorder="1" applyAlignment="1">
      <alignment horizontal="center" vertical="top"/>
    </xf>
    <xf numFmtId="168" fontId="19" fillId="3" borderId="10" xfId="2" applyNumberFormat="1" applyFont="1" applyFill="1" applyBorder="1" applyAlignment="1" applyProtection="1">
      <alignment horizontal="center" vertical="top" wrapText="1"/>
    </xf>
    <xf numFmtId="168" fontId="19" fillId="3" borderId="77" xfId="2" applyNumberFormat="1" applyFont="1" applyFill="1" applyBorder="1" applyAlignment="1" applyProtection="1">
      <alignment horizontal="center" vertical="top" wrapText="1"/>
    </xf>
    <xf numFmtId="10" fontId="19" fillId="3" borderId="10" xfId="2" applyNumberFormat="1" applyFont="1" applyFill="1" applyBorder="1" applyAlignment="1" applyProtection="1">
      <alignment horizontal="center" vertical="top" wrapText="1"/>
    </xf>
    <xf numFmtId="10" fontId="19" fillId="3" borderId="77" xfId="2" applyNumberFormat="1" applyFont="1" applyFill="1" applyBorder="1" applyAlignment="1" applyProtection="1">
      <alignment horizontal="center" vertical="top" wrapText="1"/>
    </xf>
    <xf numFmtId="164" fontId="19" fillId="4" borderId="30" xfId="0" applyNumberFormat="1" applyFont="1" applyFill="1" applyBorder="1" applyAlignment="1" applyProtection="1">
      <alignment vertical="center" wrapText="1"/>
    </xf>
    <xf numFmtId="164" fontId="19" fillId="4" borderId="27" xfId="0" applyNumberFormat="1" applyFont="1" applyFill="1" applyBorder="1" applyAlignment="1" applyProtection="1">
      <alignment vertical="center" wrapText="1"/>
    </xf>
    <xf numFmtId="164" fontId="19" fillId="4" borderId="84" xfId="0" applyNumberFormat="1" applyFont="1" applyFill="1" applyBorder="1" applyAlignment="1" applyProtection="1">
      <alignment vertical="center" wrapText="1"/>
    </xf>
    <xf numFmtId="164" fontId="18" fillId="4" borderId="48" xfId="0" applyNumberFormat="1" applyFont="1" applyFill="1" applyBorder="1" applyAlignment="1" applyProtection="1">
      <alignment vertical="top" wrapText="1"/>
    </xf>
    <xf numFmtId="164" fontId="18" fillId="4" borderId="8" xfId="0" applyNumberFormat="1" applyFont="1" applyFill="1" applyBorder="1" applyAlignment="1" applyProtection="1">
      <alignment vertical="top" wrapText="1"/>
    </xf>
    <xf numFmtId="164" fontId="18" fillId="4" borderId="77" xfId="0" applyNumberFormat="1" applyFont="1" applyFill="1" applyBorder="1" applyAlignment="1" applyProtection="1">
      <alignment vertical="top" wrapText="1"/>
    </xf>
    <xf numFmtId="164" fontId="19" fillId="4" borderId="48" xfId="0" applyNumberFormat="1" applyFont="1" applyFill="1" applyBorder="1" applyAlignment="1" applyProtection="1">
      <alignment vertical="top" wrapText="1"/>
    </xf>
    <xf numFmtId="164" fontId="19" fillId="4" borderId="8" xfId="0" applyNumberFormat="1" applyFont="1" applyFill="1" applyBorder="1" applyAlignment="1" applyProtection="1">
      <alignment vertical="top" wrapText="1"/>
    </xf>
    <xf numFmtId="164" fontId="19" fillId="4" borderId="77" xfId="0" applyNumberFormat="1" applyFont="1" applyFill="1" applyBorder="1" applyAlignment="1" applyProtection="1">
      <alignment vertical="top" wrapText="1"/>
    </xf>
    <xf numFmtId="0" fontId="19" fillId="4" borderId="12" xfId="0" applyFont="1" applyFill="1" applyBorder="1" applyAlignment="1" applyProtection="1">
      <alignment vertical="top"/>
    </xf>
    <xf numFmtId="0" fontId="19" fillId="4" borderId="13" xfId="0" applyFont="1" applyFill="1" applyBorder="1" applyAlignment="1" applyProtection="1">
      <alignment vertical="top"/>
    </xf>
    <xf numFmtId="0" fontId="19" fillId="4" borderId="68" xfId="0" applyFont="1" applyFill="1" applyBorder="1" applyAlignment="1" applyProtection="1">
      <alignment vertical="top"/>
    </xf>
    <xf numFmtId="49" fontId="19" fillId="0" borderId="30" xfId="0" applyNumberFormat="1" applyFont="1" applyFill="1" applyBorder="1" applyAlignment="1" applyProtection="1">
      <alignment horizontal="center" vertical="top" wrapText="1"/>
    </xf>
    <xf numFmtId="49" fontId="19" fillId="0" borderId="27" xfId="0" applyNumberFormat="1" applyFont="1" applyFill="1" applyBorder="1" applyAlignment="1" applyProtection="1">
      <alignment horizontal="center" vertical="top" wrapText="1"/>
    </xf>
    <xf numFmtId="49" fontId="19" fillId="0" borderId="84" xfId="0" applyNumberFormat="1" applyFont="1" applyFill="1" applyBorder="1" applyAlignment="1" applyProtection="1">
      <alignment horizontal="center" vertical="top" wrapText="1"/>
    </xf>
    <xf numFmtId="164" fontId="19" fillId="0" borderId="48" xfId="0" applyNumberFormat="1" applyFont="1" applyFill="1" applyBorder="1" applyAlignment="1" applyProtection="1">
      <alignment horizontal="center" vertical="top" wrapText="1"/>
    </xf>
    <xf numFmtId="164" fontId="19" fillId="0" borderId="8" xfId="0" applyNumberFormat="1" applyFont="1" applyFill="1" applyBorder="1" applyAlignment="1" applyProtection="1">
      <alignment horizontal="center" vertical="top" wrapText="1"/>
    </xf>
    <xf numFmtId="164" fontId="19" fillId="0" borderId="77" xfId="0" applyNumberFormat="1" applyFont="1" applyFill="1" applyBorder="1" applyAlignment="1" applyProtection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77" xfId="0" applyFont="1" applyBorder="1" applyAlignment="1">
      <alignment horizontal="center" wrapText="1"/>
    </xf>
    <xf numFmtId="168" fontId="19" fillId="0" borderId="10" xfId="2" applyNumberFormat="1" applyFont="1" applyFill="1" applyBorder="1" applyAlignment="1" applyProtection="1">
      <alignment horizontal="center" vertical="top" wrapText="1"/>
    </xf>
    <xf numFmtId="168" fontId="19" fillId="0" borderId="77" xfId="2" applyNumberFormat="1" applyFont="1" applyFill="1" applyBorder="1" applyAlignment="1" applyProtection="1">
      <alignment horizontal="center" vertical="top" wrapText="1"/>
    </xf>
    <xf numFmtId="10" fontId="19" fillId="0" borderId="10" xfId="2" applyNumberFormat="1" applyFont="1" applyFill="1" applyBorder="1" applyAlignment="1" applyProtection="1">
      <alignment horizontal="center" vertical="top" wrapText="1"/>
    </xf>
    <xf numFmtId="10" fontId="19" fillId="0" borderId="77" xfId="2" applyNumberFormat="1" applyFont="1" applyFill="1" applyBorder="1" applyAlignment="1" applyProtection="1">
      <alignment horizontal="center" vertical="top" wrapText="1"/>
    </xf>
    <xf numFmtId="0" fontId="22" fillId="0" borderId="0" xfId="0" applyFont="1" applyFill="1" applyAlignment="1" applyProtection="1">
      <alignment horizontal="center" vertical="top" wrapText="1"/>
    </xf>
    <xf numFmtId="0" fontId="22" fillId="0" borderId="6" xfId="0" applyFont="1" applyFill="1" applyBorder="1" applyAlignment="1" applyProtection="1">
      <alignment horizontal="center" wrapText="1"/>
    </xf>
    <xf numFmtId="0" fontId="22" fillId="0" borderId="6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 vertical="top"/>
    </xf>
    <xf numFmtId="0" fontId="3" fillId="0" borderId="24" xfId="0" applyFont="1" applyFill="1" applyBorder="1" applyAlignment="1" applyProtection="1">
      <alignment horizontal="center" vertical="top"/>
    </xf>
    <xf numFmtId="164" fontId="19" fillId="0" borderId="30" xfId="0" applyNumberFormat="1" applyFont="1" applyFill="1" applyBorder="1" applyAlignment="1" applyProtection="1">
      <alignment horizontal="center" vertical="center" wrapText="1"/>
    </xf>
    <xf numFmtId="164" fontId="19" fillId="0" borderId="27" xfId="0" applyNumberFormat="1" applyFont="1" applyFill="1" applyBorder="1" applyAlignment="1" applyProtection="1">
      <alignment horizontal="center" vertical="center" wrapText="1"/>
    </xf>
    <xf numFmtId="164" fontId="19" fillId="0" borderId="31" xfId="0" applyNumberFormat="1" applyFont="1" applyFill="1" applyBorder="1" applyAlignment="1" applyProtection="1">
      <alignment horizontal="center" vertical="center" wrapText="1"/>
    </xf>
    <xf numFmtId="164" fontId="19" fillId="0" borderId="48" xfId="0" applyNumberFormat="1" applyFont="1" applyFill="1" applyBorder="1" applyAlignment="1" applyProtection="1">
      <alignment horizontal="center" vertical="center" wrapText="1"/>
    </xf>
    <xf numFmtId="164" fontId="19" fillId="0" borderId="8" xfId="0" applyNumberFormat="1" applyFont="1" applyFill="1" applyBorder="1" applyAlignment="1" applyProtection="1">
      <alignment horizontal="center" vertical="center" wrapText="1"/>
    </xf>
    <xf numFmtId="164" fontId="19" fillId="0" borderId="5" xfId="0" applyNumberFormat="1" applyFont="1" applyFill="1" applyBorder="1" applyAlignment="1" applyProtection="1">
      <alignment horizontal="center" vertical="center" wrapText="1"/>
    </xf>
    <xf numFmtId="164" fontId="19" fillId="0" borderId="53" xfId="0" applyNumberFormat="1" applyFont="1" applyFill="1" applyBorder="1" applyAlignment="1" applyProtection="1">
      <alignment horizontal="center" vertical="center" wrapText="1"/>
    </xf>
    <xf numFmtId="164" fontId="19" fillId="0" borderId="22" xfId="0" applyNumberFormat="1" applyFont="1" applyFill="1" applyBorder="1" applyAlignment="1" applyProtection="1">
      <alignment horizontal="center" vertical="center" wrapText="1"/>
    </xf>
    <xf numFmtId="164" fontId="19" fillId="0" borderId="23" xfId="0" applyNumberFormat="1" applyFont="1" applyFill="1" applyBorder="1" applyAlignment="1" applyProtection="1">
      <alignment horizontal="center" vertical="center" wrapText="1"/>
    </xf>
    <xf numFmtId="164" fontId="19" fillId="3" borderId="53" xfId="0" applyNumberFormat="1" applyFont="1" applyFill="1" applyBorder="1" applyAlignment="1" applyProtection="1">
      <alignment horizontal="center" vertical="top" wrapText="1"/>
    </xf>
    <xf numFmtId="164" fontId="19" fillId="3" borderId="22" xfId="0" applyNumberFormat="1" applyFont="1" applyFill="1" applyBorder="1" applyAlignment="1" applyProtection="1">
      <alignment horizontal="center" vertical="top" wrapText="1"/>
    </xf>
    <xf numFmtId="164" fontId="19" fillId="3" borderId="23" xfId="0" applyNumberFormat="1" applyFont="1" applyFill="1" applyBorder="1" applyAlignment="1" applyProtection="1">
      <alignment horizontal="center" vertical="top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19" fillId="3" borderId="13" xfId="0" applyFont="1" applyFill="1" applyBorder="1" applyAlignment="1" applyProtection="1">
      <alignment horizontal="center" vertical="center" wrapText="1"/>
    </xf>
    <xf numFmtId="0" fontId="19" fillId="3" borderId="17" xfId="0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164" fontId="29" fillId="0" borderId="22" xfId="0" applyNumberFormat="1" applyFont="1" applyFill="1" applyBorder="1" applyAlignment="1" applyProtection="1">
      <alignment horizontal="justify" vertical="top" wrapText="1"/>
    </xf>
    <xf numFmtId="0" fontId="34" fillId="0" borderId="0" xfId="0" applyFont="1" applyFill="1" applyBorder="1" applyAlignment="1" applyProtection="1">
      <alignment horizontal="left" wrapText="1"/>
    </xf>
    <xf numFmtId="164" fontId="18" fillId="0" borderId="20" xfId="0" applyNumberFormat="1" applyFont="1" applyFill="1" applyBorder="1" applyAlignment="1" applyProtection="1">
      <alignment vertical="top"/>
    </xf>
    <xf numFmtId="164" fontId="18" fillId="0" borderId="0" xfId="0" applyNumberFormat="1" applyFont="1" applyFill="1" applyBorder="1" applyAlignment="1" applyProtection="1">
      <alignment vertical="top"/>
    </xf>
    <xf numFmtId="164" fontId="18" fillId="0" borderId="42" xfId="0" applyNumberFormat="1" applyFont="1" applyFill="1" applyBorder="1" applyAlignment="1" applyProtection="1">
      <alignment vertical="top"/>
    </xf>
    <xf numFmtId="164" fontId="19" fillId="0" borderId="21" xfId="0" applyNumberFormat="1" applyFont="1" applyFill="1" applyBorder="1" applyAlignment="1" applyProtection="1">
      <alignment vertical="top" wrapText="1"/>
    </xf>
    <xf numFmtId="164" fontId="19" fillId="0" borderId="22" xfId="0" applyNumberFormat="1" applyFont="1" applyFill="1" applyBorder="1" applyAlignment="1" applyProtection="1">
      <alignment vertical="top" wrapText="1"/>
    </xf>
    <xf numFmtId="164" fontId="19" fillId="0" borderId="23" xfId="0" applyNumberFormat="1" applyFont="1" applyFill="1" applyBorder="1" applyAlignment="1" applyProtection="1">
      <alignment vertical="top" wrapText="1"/>
    </xf>
    <xf numFmtId="164" fontId="19" fillId="0" borderId="20" xfId="0" applyNumberFormat="1" applyFont="1" applyFill="1" applyBorder="1" applyAlignment="1" applyProtection="1">
      <alignment vertical="top" wrapText="1"/>
    </xf>
    <xf numFmtId="164" fontId="19" fillId="0" borderId="0" xfId="0" applyNumberFormat="1" applyFont="1" applyFill="1" applyBorder="1" applyAlignment="1" applyProtection="1">
      <alignment vertical="top" wrapText="1"/>
    </xf>
    <xf numFmtId="164" fontId="19" fillId="0" borderId="15" xfId="0" applyNumberFormat="1" applyFont="1" applyFill="1" applyBorder="1" applyAlignment="1" applyProtection="1">
      <alignment vertical="top" wrapText="1"/>
    </xf>
    <xf numFmtId="164" fontId="19" fillId="0" borderId="65" xfId="0" applyNumberFormat="1" applyFont="1" applyFill="1" applyBorder="1" applyAlignment="1" applyProtection="1">
      <alignment vertical="top" wrapText="1"/>
    </xf>
    <xf numFmtId="164" fontId="19" fillId="0" borderId="24" xfId="0" applyNumberFormat="1" applyFont="1" applyFill="1" applyBorder="1" applyAlignment="1" applyProtection="1">
      <alignment vertical="top" wrapText="1"/>
    </xf>
    <xf numFmtId="164" fontId="19" fillId="0" borderId="66" xfId="0" applyNumberFormat="1" applyFont="1" applyFill="1" applyBorder="1" applyAlignment="1" applyProtection="1">
      <alignment vertical="top" wrapText="1"/>
    </xf>
    <xf numFmtId="0" fontId="19" fillId="3" borderId="86" xfId="0" applyFont="1" applyFill="1" applyBorder="1" applyAlignment="1" applyProtection="1">
      <alignment vertical="top"/>
    </xf>
    <xf numFmtId="0" fontId="19" fillId="3" borderId="81" xfId="0" applyFont="1" applyFill="1" applyBorder="1" applyAlignment="1" applyProtection="1">
      <alignment vertical="top"/>
    </xf>
    <xf numFmtId="0" fontId="19" fillId="3" borderId="63" xfId="0" applyFont="1" applyFill="1" applyBorder="1" applyAlignment="1" applyProtection="1">
      <alignment vertical="top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164" fontId="19" fillId="0" borderId="92" xfId="0" applyNumberFormat="1" applyFont="1" applyFill="1" applyBorder="1" applyAlignment="1" applyProtection="1">
      <alignment vertical="top" wrapText="1"/>
    </xf>
    <xf numFmtId="164" fontId="19" fillId="0" borderId="11" xfId="0" applyNumberFormat="1" applyFont="1" applyFill="1" applyBorder="1" applyAlignment="1" applyProtection="1">
      <alignment vertical="top" wrapText="1"/>
    </xf>
    <xf numFmtId="164" fontId="19" fillId="0" borderId="64" xfId="0" applyNumberFormat="1" applyFont="1" applyFill="1" applyBorder="1" applyAlignment="1" applyProtection="1">
      <alignment vertical="top" wrapText="1"/>
    </xf>
    <xf numFmtId="164" fontId="19" fillId="0" borderId="1" xfId="0" applyNumberFormat="1" applyFont="1" applyFill="1" applyBorder="1" applyAlignment="1" applyProtection="1">
      <alignment vertical="top" wrapText="1"/>
    </xf>
    <xf numFmtId="164" fontId="19" fillId="0" borderId="93" xfId="0" applyNumberFormat="1" applyFont="1" applyFill="1" applyBorder="1" applyAlignment="1" applyProtection="1">
      <alignment vertical="top" wrapText="1"/>
    </xf>
    <xf numFmtId="164" fontId="19" fillId="0" borderId="14" xfId="0" applyNumberFormat="1" applyFont="1" applyFill="1" applyBorder="1" applyAlignment="1" applyProtection="1">
      <alignment vertical="top" wrapText="1"/>
    </xf>
    <xf numFmtId="164" fontId="34" fillId="0" borderId="0" xfId="0" applyNumberFormat="1" applyFont="1" applyFill="1" applyBorder="1" applyAlignment="1" applyProtection="1">
      <alignment horizontal="left" vertical="top" wrapText="1"/>
    </xf>
    <xf numFmtId="164" fontId="34" fillId="0" borderId="0" xfId="0" applyNumberFormat="1" applyFont="1" applyFill="1" applyBorder="1" applyAlignment="1" applyProtection="1">
      <alignment horizontal="left" wrapText="1"/>
    </xf>
    <xf numFmtId="0" fontId="34" fillId="0" borderId="0" xfId="0" applyFont="1" applyFill="1" applyAlignment="1" applyProtection="1">
      <alignment horizontal="left"/>
    </xf>
    <xf numFmtId="164" fontId="19" fillId="0" borderId="30" xfId="0" applyNumberFormat="1" applyFont="1" applyFill="1" applyBorder="1" applyAlignment="1" applyProtection="1">
      <alignment vertical="center" wrapText="1"/>
    </xf>
    <xf numFmtId="164" fontId="19" fillId="0" borderId="27" xfId="0" applyNumberFormat="1" applyFont="1" applyFill="1" applyBorder="1" applyAlignment="1" applyProtection="1">
      <alignment vertical="center" wrapText="1"/>
    </xf>
    <xf numFmtId="164" fontId="19" fillId="0" borderId="84" xfId="0" applyNumberFormat="1" applyFont="1" applyFill="1" applyBorder="1" applyAlignment="1" applyProtection="1">
      <alignment vertical="center" wrapText="1"/>
    </xf>
    <xf numFmtId="164" fontId="18" fillId="0" borderId="48" xfId="0" applyNumberFormat="1" applyFont="1" applyFill="1" applyBorder="1" applyAlignment="1" applyProtection="1">
      <alignment vertical="top" wrapText="1"/>
    </xf>
    <xf numFmtId="164" fontId="18" fillId="0" borderId="8" xfId="0" applyNumberFormat="1" applyFont="1" applyFill="1" applyBorder="1" applyAlignment="1" applyProtection="1">
      <alignment vertical="top" wrapText="1"/>
    </xf>
    <xf numFmtId="164" fontId="18" fillId="0" borderId="77" xfId="0" applyNumberFormat="1" applyFont="1" applyFill="1" applyBorder="1" applyAlignment="1" applyProtection="1">
      <alignment vertical="top" wrapText="1"/>
    </xf>
    <xf numFmtId="0" fontId="19" fillId="3" borderId="12" xfId="0" applyFont="1" applyFill="1" applyBorder="1" applyAlignment="1" applyProtection="1">
      <alignment vertical="top"/>
    </xf>
    <xf numFmtId="0" fontId="19" fillId="3" borderId="13" xfId="0" applyFont="1" applyFill="1" applyBorder="1" applyAlignment="1" applyProtection="1">
      <alignment vertical="top"/>
    </xf>
    <xf numFmtId="0" fontId="19" fillId="3" borderId="68" xfId="0" applyFont="1" applyFill="1" applyBorder="1" applyAlignment="1" applyProtection="1">
      <alignment vertical="top"/>
    </xf>
    <xf numFmtId="49" fontId="19" fillId="4" borderId="30" xfId="0" applyNumberFormat="1" applyFont="1" applyFill="1" applyBorder="1" applyAlignment="1" applyProtection="1">
      <alignment vertical="top" wrapText="1"/>
    </xf>
    <xf numFmtId="49" fontId="19" fillId="4" borderId="27" xfId="0" applyNumberFormat="1" applyFont="1" applyFill="1" applyBorder="1" applyAlignment="1" applyProtection="1">
      <alignment vertical="top" wrapText="1"/>
    </xf>
    <xf numFmtId="49" fontId="19" fillId="4" borderId="84" xfId="0" applyNumberFormat="1" applyFont="1" applyFill="1" applyBorder="1" applyAlignment="1" applyProtection="1">
      <alignment vertical="top" wrapText="1"/>
    </xf>
    <xf numFmtId="49" fontId="19" fillId="0" borderId="25" xfId="0" applyNumberFormat="1" applyFont="1" applyFill="1" applyBorder="1" applyAlignment="1" applyProtection="1">
      <alignment vertical="top" wrapText="1"/>
    </xf>
    <xf numFmtId="0" fontId="21" fillId="0" borderId="6" xfId="0" applyFont="1" applyBorder="1" applyAlignment="1">
      <alignment vertical="top"/>
    </xf>
    <xf numFmtId="0" fontId="21" fillId="0" borderId="42" xfId="0" applyFont="1" applyBorder="1" applyAlignment="1">
      <alignment vertical="top"/>
    </xf>
    <xf numFmtId="0" fontId="19" fillId="3" borderId="12" xfId="0" applyFont="1" applyFill="1" applyBorder="1" applyAlignment="1" applyProtection="1">
      <alignment horizontal="left" vertical="top" wrapText="1"/>
    </xf>
    <xf numFmtId="0" fontId="19" fillId="3" borderId="13" xfId="0" applyFont="1" applyFill="1" applyBorder="1" applyAlignment="1" applyProtection="1">
      <alignment horizontal="left" vertical="top" wrapText="1"/>
    </xf>
    <xf numFmtId="0" fontId="19" fillId="3" borderId="68" xfId="0" applyFont="1" applyFill="1" applyBorder="1" applyAlignment="1" applyProtection="1">
      <alignment horizontal="left" vertical="top" wrapText="1"/>
    </xf>
    <xf numFmtId="168" fontId="19" fillId="3" borderId="1" xfId="2" applyNumberFormat="1" applyFont="1" applyFill="1" applyBorder="1" applyAlignment="1" applyProtection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5" xfId="0" applyBorder="1" applyAlignment="1">
      <alignment vertical="top"/>
    </xf>
    <xf numFmtId="0" fontId="20" fillId="0" borderId="0" xfId="0" applyFont="1" applyFill="1" applyBorder="1" applyAlignment="1">
      <alignment horizontal="center" wrapText="1"/>
    </xf>
    <xf numFmtId="0" fontId="6" fillId="0" borderId="0" xfId="0" applyFont="1" applyAlignment="1">
      <alignment horizontal="right"/>
    </xf>
    <xf numFmtId="0" fontId="33" fillId="0" borderId="0" xfId="0" applyFont="1" applyAlignment="1">
      <alignment horizontal="center" vertical="top" wrapText="1"/>
    </xf>
    <xf numFmtId="3" fontId="3" fillId="0" borderId="30" xfId="0" applyNumberFormat="1" applyFont="1" applyBorder="1" applyAlignment="1">
      <alignment horizontal="center" vertical="top" wrapText="1"/>
    </xf>
    <xf numFmtId="3" fontId="3" fillId="0" borderId="31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59" xfId="0" applyFont="1" applyBorder="1" applyAlignment="1">
      <alignment horizontal="center" vertical="top" wrapText="1"/>
    </xf>
    <xf numFmtId="0" fontId="3" fillId="0" borderId="60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left" vertical="center"/>
    </xf>
    <xf numFmtId="0" fontId="20" fillId="0" borderId="0" xfId="0" applyFont="1" applyFill="1" applyAlignment="1">
      <alignment horizontal="left"/>
    </xf>
    <xf numFmtId="0" fontId="15" fillId="3" borderId="0" xfId="0" applyFont="1" applyFill="1" applyBorder="1" applyAlignment="1">
      <alignment horizontal="left" vertical="top" wrapText="1"/>
    </xf>
    <xf numFmtId="0" fontId="31" fillId="3" borderId="0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left" vertical="center" wrapText="1"/>
    </xf>
    <xf numFmtId="0" fontId="15" fillId="3" borderId="0" xfId="0" applyNumberFormat="1" applyFont="1" applyFill="1" applyBorder="1" applyAlignment="1">
      <alignment horizontal="left" wrapText="1"/>
    </xf>
    <xf numFmtId="2" fontId="18" fillId="0" borderId="11" xfId="2" applyNumberFormat="1" applyFont="1" applyFill="1" applyBorder="1" applyAlignment="1" applyProtection="1">
      <alignment vertical="top" wrapText="1"/>
    </xf>
    <xf numFmtId="2" fontId="18" fillId="0" borderId="16" xfId="2" applyNumberFormat="1" applyFont="1" applyFill="1" applyBorder="1" applyAlignment="1" applyProtection="1">
      <alignment vertical="top" wrapText="1"/>
    </xf>
    <xf numFmtId="2" fontId="22" fillId="3" borderId="16" xfId="2" applyNumberFormat="1" applyFont="1" applyFill="1" applyBorder="1" applyAlignment="1" applyProtection="1">
      <alignment vertical="top" wrapText="1"/>
    </xf>
    <xf numFmtId="2" fontId="18" fillId="3" borderId="11" xfId="2" applyNumberFormat="1" applyFont="1" applyFill="1" applyBorder="1" applyAlignment="1" applyProtection="1">
      <alignment vertical="top" wrapText="1"/>
    </xf>
    <xf numFmtId="2" fontId="19" fillId="0" borderId="2" xfId="2" applyNumberFormat="1" applyFont="1" applyFill="1" applyBorder="1" applyAlignment="1" applyProtection="1">
      <alignment vertical="top" wrapText="1"/>
    </xf>
    <xf numFmtId="2" fontId="19" fillId="3" borderId="1" xfId="2" applyNumberFormat="1" applyFont="1" applyFill="1" applyBorder="1" applyAlignment="1" applyProtection="1">
      <alignment vertical="top" wrapText="1"/>
    </xf>
    <xf numFmtId="2" fontId="19" fillId="3" borderId="49" xfId="2" applyNumberFormat="1" applyFont="1" applyFill="1" applyBorder="1" applyAlignment="1" applyProtection="1">
      <alignment vertical="top" wrapText="1"/>
    </xf>
    <xf numFmtId="2" fontId="19" fillId="3" borderId="37" xfId="2" applyNumberFormat="1" applyFont="1" applyFill="1" applyBorder="1" applyAlignment="1" applyProtection="1">
      <alignment vertical="top" wrapText="1"/>
    </xf>
    <xf numFmtId="2" fontId="19" fillId="3" borderId="50" xfId="2" applyNumberFormat="1" applyFont="1" applyFill="1" applyBorder="1" applyAlignment="1" applyProtection="1">
      <alignment vertical="top" wrapText="1"/>
    </xf>
    <xf numFmtId="2" fontId="19" fillId="3" borderId="10" xfId="2" applyNumberFormat="1" applyFont="1" applyFill="1" applyBorder="1" applyAlignment="1" applyProtection="1">
      <alignment vertical="top" wrapText="1"/>
    </xf>
    <xf numFmtId="2" fontId="19" fillId="3" borderId="56" xfId="2" applyNumberFormat="1" applyFont="1" applyFill="1" applyBorder="1" applyAlignment="1" applyProtection="1">
      <alignment vertical="top" wrapText="1"/>
    </xf>
    <xf numFmtId="2" fontId="19" fillId="0" borderId="14" xfId="2" applyNumberFormat="1" applyFont="1" applyFill="1" applyBorder="1" applyAlignment="1" applyProtection="1">
      <alignment vertical="top" wrapText="1"/>
    </xf>
    <xf numFmtId="2" fontId="19" fillId="0" borderId="26" xfId="2" applyNumberFormat="1" applyFont="1" applyFill="1" applyBorder="1" applyAlignment="1" applyProtection="1">
      <alignment vertical="top" wrapText="1"/>
    </xf>
    <xf numFmtId="2" fontId="19" fillId="0" borderId="34" xfId="2" applyNumberFormat="1" applyFont="1" applyFill="1" applyBorder="1" applyAlignment="1" applyProtection="1">
      <alignment vertical="top" wrapText="1"/>
    </xf>
    <xf numFmtId="2" fontId="19" fillId="3" borderId="14" xfId="2" applyNumberFormat="1" applyFont="1" applyFill="1" applyBorder="1" applyAlignment="1" applyProtection="1">
      <alignment vertical="top" wrapText="1"/>
    </xf>
    <xf numFmtId="2" fontId="19" fillId="3" borderId="26" xfId="2" applyNumberFormat="1" applyFont="1" applyFill="1" applyBorder="1" applyAlignment="1" applyProtection="1">
      <alignment vertical="top" wrapText="1"/>
    </xf>
    <xf numFmtId="2" fontId="19" fillId="3" borderId="70" xfId="2" applyNumberFormat="1" applyFont="1" applyFill="1" applyBorder="1" applyAlignment="1" applyProtection="1">
      <alignment vertical="top" wrapText="1"/>
    </xf>
    <xf numFmtId="2" fontId="19" fillId="3" borderId="71" xfId="2" applyNumberFormat="1" applyFont="1" applyFill="1" applyBorder="1" applyAlignment="1" applyProtection="1">
      <alignment vertical="top" wrapText="1"/>
    </xf>
    <xf numFmtId="2" fontId="19" fillId="3" borderId="80" xfId="2" applyNumberFormat="1" applyFont="1" applyFill="1" applyBorder="1" applyAlignment="1" applyProtection="1">
      <alignment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466" t="s">
        <v>39</v>
      </c>
      <c r="B1" s="467"/>
      <c r="C1" s="468" t="s">
        <v>40</v>
      </c>
      <c r="D1" s="469" t="s">
        <v>44</v>
      </c>
      <c r="E1" s="470"/>
      <c r="F1" s="471"/>
      <c r="G1" s="469" t="s">
        <v>17</v>
      </c>
      <c r="H1" s="470"/>
      <c r="I1" s="471"/>
      <c r="J1" s="469" t="s">
        <v>18</v>
      </c>
      <c r="K1" s="470"/>
      <c r="L1" s="471"/>
      <c r="M1" s="469" t="s">
        <v>22</v>
      </c>
      <c r="N1" s="470"/>
      <c r="O1" s="471"/>
      <c r="P1" s="472" t="s">
        <v>23</v>
      </c>
      <c r="Q1" s="473"/>
      <c r="R1" s="469" t="s">
        <v>24</v>
      </c>
      <c r="S1" s="470"/>
      <c r="T1" s="471"/>
      <c r="U1" s="469" t="s">
        <v>25</v>
      </c>
      <c r="V1" s="470"/>
      <c r="W1" s="471"/>
      <c r="X1" s="472" t="s">
        <v>26</v>
      </c>
      <c r="Y1" s="474"/>
      <c r="Z1" s="473"/>
      <c r="AA1" s="472" t="s">
        <v>27</v>
      </c>
      <c r="AB1" s="473"/>
      <c r="AC1" s="469" t="s">
        <v>28</v>
      </c>
      <c r="AD1" s="470"/>
      <c r="AE1" s="471"/>
      <c r="AF1" s="469" t="s">
        <v>29</v>
      </c>
      <c r="AG1" s="470"/>
      <c r="AH1" s="471"/>
      <c r="AI1" s="469" t="s">
        <v>30</v>
      </c>
      <c r="AJ1" s="470"/>
      <c r="AK1" s="471"/>
      <c r="AL1" s="472" t="s">
        <v>31</v>
      </c>
      <c r="AM1" s="473"/>
      <c r="AN1" s="469" t="s">
        <v>32</v>
      </c>
      <c r="AO1" s="470"/>
      <c r="AP1" s="471"/>
      <c r="AQ1" s="469" t="s">
        <v>33</v>
      </c>
      <c r="AR1" s="470"/>
      <c r="AS1" s="471"/>
      <c r="AT1" s="469" t="s">
        <v>34</v>
      </c>
      <c r="AU1" s="470"/>
      <c r="AV1" s="471"/>
    </row>
    <row r="2" spans="1:48" ht="39" customHeight="1">
      <c r="A2" s="467"/>
      <c r="B2" s="467"/>
      <c r="C2" s="468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468" t="s">
        <v>82</v>
      </c>
      <c r="B3" s="468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468"/>
      <c r="B4" s="468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468"/>
      <c r="B5" s="468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468"/>
      <c r="B6" s="468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468"/>
      <c r="B7" s="468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468"/>
      <c r="B8" s="468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468"/>
      <c r="B9" s="468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475" t="s">
        <v>57</v>
      </c>
      <c r="B1" s="475"/>
      <c r="C1" s="475"/>
      <c r="D1" s="475"/>
      <c r="E1" s="475"/>
    </row>
    <row r="2" spans="1:5">
      <c r="A2" s="12"/>
      <c r="B2" s="12"/>
      <c r="C2" s="12"/>
      <c r="D2" s="12"/>
      <c r="E2" s="12"/>
    </row>
    <row r="3" spans="1:5">
      <c r="A3" s="476" t="s">
        <v>129</v>
      </c>
      <c r="B3" s="476"/>
      <c r="C3" s="476"/>
      <c r="D3" s="476"/>
      <c r="E3" s="476"/>
    </row>
    <row r="4" spans="1:5" ht="45" customHeight="1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>
      <c r="A25" s="28"/>
      <c r="B25" s="28"/>
      <c r="C25" s="28"/>
      <c r="D25" s="28"/>
      <c r="E25" s="28"/>
    </row>
    <row r="26" spans="1:5">
      <c r="A26" s="477" t="s">
        <v>78</v>
      </c>
      <c r="B26" s="477"/>
      <c r="C26" s="477"/>
      <c r="D26" s="477"/>
      <c r="E26" s="477"/>
    </row>
    <row r="27" spans="1:5">
      <c r="A27" s="28"/>
      <c r="B27" s="28"/>
      <c r="C27" s="28"/>
      <c r="D27" s="28"/>
      <c r="E27" s="28"/>
    </row>
    <row r="28" spans="1:5">
      <c r="A28" s="477" t="s">
        <v>79</v>
      </c>
      <c r="B28" s="477"/>
      <c r="C28" s="477"/>
      <c r="D28" s="477"/>
      <c r="E28" s="477"/>
    </row>
    <row r="29" spans="1:5">
      <c r="A29" s="477"/>
      <c r="B29" s="477"/>
      <c r="C29" s="477"/>
      <c r="D29" s="477"/>
      <c r="E29" s="477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>
      <c r="Q1" s="35" t="s">
        <v>50</v>
      </c>
    </row>
    <row r="2" spans="1:256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>
      <c r="A3" s="37" t="s">
        <v>0</v>
      </c>
      <c r="B3" s="491" t="s">
        <v>45</v>
      </c>
      <c r="C3" s="491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>
      <c r="A5" s="478" t="s">
        <v>1</v>
      </c>
      <c r="B5" s="485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>
      <c r="A6" s="478"/>
      <c r="B6" s="485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>
      <c r="A7" s="478"/>
      <c r="B7" s="485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>
      <c r="A8" s="478" t="s">
        <v>3</v>
      </c>
      <c r="B8" s="485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479" t="s">
        <v>204</v>
      </c>
      <c r="N8" s="480"/>
      <c r="O8" s="481"/>
      <c r="P8" s="56"/>
      <c r="Q8" s="56"/>
    </row>
    <row r="9" spans="1:256" ht="33.75" customHeight="1">
      <c r="A9" s="478"/>
      <c r="B9" s="485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>
      <c r="A10" s="478" t="s">
        <v>4</v>
      </c>
      <c r="B10" s="485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>
      <c r="A11" s="478"/>
      <c r="B11" s="485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>
      <c r="A12" s="478" t="s">
        <v>5</v>
      </c>
      <c r="B12" s="485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>
      <c r="A13" s="478"/>
      <c r="B13" s="485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>
      <c r="A14" s="478" t="s">
        <v>9</v>
      </c>
      <c r="B14" s="485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>
      <c r="A15" s="478"/>
      <c r="B15" s="485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496"/>
      <c r="AJ16" s="496"/>
      <c r="AK16" s="496"/>
      <c r="AZ16" s="496"/>
      <c r="BA16" s="496"/>
      <c r="BB16" s="496"/>
      <c r="BQ16" s="496"/>
      <c r="BR16" s="496"/>
      <c r="BS16" s="496"/>
      <c r="CH16" s="496"/>
      <c r="CI16" s="496"/>
      <c r="CJ16" s="496"/>
      <c r="CY16" s="496"/>
      <c r="CZ16" s="496"/>
      <c r="DA16" s="496"/>
      <c r="DP16" s="496"/>
      <c r="DQ16" s="496"/>
      <c r="DR16" s="496"/>
      <c r="EG16" s="496"/>
      <c r="EH16" s="496"/>
      <c r="EI16" s="496"/>
      <c r="EX16" s="496"/>
      <c r="EY16" s="496"/>
      <c r="EZ16" s="496"/>
      <c r="FO16" s="496"/>
      <c r="FP16" s="496"/>
      <c r="FQ16" s="496"/>
      <c r="GF16" s="496"/>
      <c r="GG16" s="496"/>
      <c r="GH16" s="496"/>
      <c r="GW16" s="496"/>
      <c r="GX16" s="496"/>
      <c r="GY16" s="496"/>
      <c r="HN16" s="496"/>
      <c r="HO16" s="496"/>
      <c r="HP16" s="496"/>
      <c r="IE16" s="496"/>
      <c r="IF16" s="496"/>
      <c r="IG16" s="496"/>
      <c r="IV16" s="496"/>
    </row>
    <row r="17" spans="1:17" ht="320.25" customHeight="1">
      <c r="A17" s="478" t="s">
        <v>6</v>
      </c>
      <c r="B17" s="485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" customHeight="1">
      <c r="A18" s="478"/>
      <c r="B18" s="485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>
      <c r="A19" s="478" t="s">
        <v>7</v>
      </c>
      <c r="B19" s="485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" customHeight="1">
      <c r="A20" s="478"/>
      <c r="B20" s="485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>
      <c r="A21" s="478" t="s">
        <v>8</v>
      </c>
      <c r="B21" s="485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>
      <c r="A22" s="478"/>
      <c r="B22" s="485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>
      <c r="A23" s="482" t="s">
        <v>14</v>
      </c>
      <c r="B23" s="487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" customHeight="1">
      <c r="A24" s="484"/>
      <c r="B24" s="487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>
      <c r="A25" s="486" t="s">
        <v>15</v>
      </c>
      <c r="B25" s="487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" customHeight="1">
      <c r="A26" s="486"/>
      <c r="B26" s="487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" customHeight="1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>
      <c r="A31" s="478" t="s">
        <v>93</v>
      </c>
      <c r="B31" s="485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>
      <c r="A32" s="478"/>
      <c r="B32" s="485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>
      <c r="A34" s="478" t="s">
        <v>95</v>
      </c>
      <c r="B34" s="485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>
      <c r="A35" s="478"/>
      <c r="B35" s="485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" customHeight="1">
      <c r="A36" s="494" t="s">
        <v>97</v>
      </c>
      <c r="B36" s="492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" customHeight="1">
      <c r="A37" s="495"/>
      <c r="B37" s="493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>
      <c r="A39" s="478" t="s">
        <v>99</v>
      </c>
      <c r="B39" s="485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502" t="s">
        <v>246</v>
      </c>
      <c r="I39" s="503"/>
      <c r="J39" s="503"/>
      <c r="K39" s="503"/>
      <c r="L39" s="503"/>
      <c r="M39" s="503"/>
      <c r="N39" s="503"/>
      <c r="O39" s="504"/>
      <c r="P39" s="55" t="s">
        <v>188</v>
      </c>
      <c r="Q39" s="56"/>
    </row>
    <row r="40" spans="1:17" ht="39.9" customHeight="1">
      <c r="A40" s="478" t="s">
        <v>10</v>
      </c>
      <c r="B40" s="485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>
      <c r="A41" s="478" t="s">
        <v>100</v>
      </c>
      <c r="B41" s="485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" customHeight="1">
      <c r="A42" s="478"/>
      <c r="B42" s="485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>
      <c r="A43" s="478" t="s">
        <v>102</v>
      </c>
      <c r="B43" s="485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499" t="s">
        <v>191</v>
      </c>
      <c r="H43" s="500"/>
      <c r="I43" s="500"/>
      <c r="J43" s="500"/>
      <c r="K43" s="500"/>
      <c r="L43" s="500"/>
      <c r="M43" s="500"/>
      <c r="N43" s="500"/>
      <c r="O43" s="501"/>
      <c r="P43" s="56"/>
      <c r="Q43" s="56"/>
    </row>
    <row r="44" spans="1:17" ht="39.9" customHeight="1">
      <c r="A44" s="478"/>
      <c r="B44" s="485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>
      <c r="A45" s="478" t="s">
        <v>104</v>
      </c>
      <c r="B45" s="485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" customHeight="1">
      <c r="A46" s="478" t="s">
        <v>12</v>
      </c>
      <c r="B46" s="485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" customHeight="1">
      <c r="A47" s="489" t="s">
        <v>107</v>
      </c>
      <c r="B47" s="492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" customHeight="1">
      <c r="A48" s="490"/>
      <c r="B48" s="493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>
      <c r="A49" s="489" t="s">
        <v>108</v>
      </c>
      <c r="B49" s="492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" customHeight="1">
      <c r="A50" s="490"/>
      <c r="B50" s="493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>
      <c r="A51" s="478" t="s">
        <v>110</v>
      </c>
      <c r="B51" s="485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" customHeight="1">
      <c r="A52" s="478"/>
      <c r="B52" s="485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>
      <c r="A53" s="478" t="s">
        <v>113</v>
      </c>
      <c r="B53" s="485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>
      <c r="A54" s="478"/>
      <c r="B54" s="485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>
      <c r="A55" s="478" t="s">
        <v>114</v>
      </c>
      <c r="B55" s="485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>
      <c r="A56" s="478"/>
      <c r="B56" s="485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>
      <c r="A57" s="478" t="s">
        <v>116</v>
      </c>
      <c r="B57" s="485" t="s">
        <v>117</v>
      </c>
      <c r="C57" s="53" t="s">
        <v>20</v>
      </c>
      <c r="D57" s="93" t="s">
        <v>234</v>
      </c>
      <c r="E57" s="92"/>
      <c r="F57" s="92" t="s">
        <v>235</v>
      </c>
      <c r="G57" s="488" t="s">
        <v>232</v>
      </c>
      <c r="H57" s="488"/>
      <c r="I57" s="92" t="s">
        <v>236</v>
      </c>
      <c r="J57" s="92" t="s">
        <v>237</v>
      </c>
      <c r="K57" s="479" t="s">
        <v>238</v>
      </c>
      <c r="L57" s="480"/>
      <c r="M57" s="480"/>
      <c r="N57" s="480"/>
      <c r="O57" s="481"/>
      <c r="P57" s="88" t="s">
        <v>198</v>
      </c>
      <c r="Q57" s="56"/>
    </row>
    <row r="58" spans="1:17" ht="39.9" customHeight="1">
      <c r="A58" s="478"/>
      <c r="B58" s="485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>
      <c r="A59" s="482" t="s">
        <v>119</v>
      </c>
      <c r="B59" s="482" t="s">
        <v>118</v>
      </c>
      <c r="C59" s="482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>
      <c r="A60" s="483"/>
      <c r="B60" s="483"/>
      <c r="C60" s="483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>
      <c r="A61" s="483"/>
      <c r="B61" s="483"/>
      <c r="C61" s="484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" customHeight="1">
      <c r="A62" s="484"/>
      <c r="B62" s="484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" customHeight="1">
      <c r="A63" s="478" t="s">
        <v>120</v>
      </c>
      <c r="B63" s="485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" customHeight="1">
      <c r="A64" s="478"/>
      <c r="B64" s="485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>
      <c r="A65" s="486" t="s">
        <v>122</v>
      </c>
      <c r="B65" s="487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" customHeight="1">
      <c r="A66" s="486"/>
      <c r="B66" s="487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" customHeight="1">
      <c r="A67" s="478" t="s">
        <v>124</v>
      </c>
      <c r="B67" s="485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" customHeight="1">
      <c r="A68" s="478"/>
      <c r="B68" s="485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>
      <c r="A69" s="489" t="s">
        <v>126</v>
      </c>
      <c r="B69" s="492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" customHeight="1">
      <c r="A70" s="490"/>
      <c r="B70" s="493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>
      <c r="B73" s="497" t="s">
        <v>254</v>
      </c>
      <c r="C73" s="497"/>
      <c r="D73" s="497"/>
      <c r="E73" s="497"/>
      <c r="F73" s="497"/>
      <c r="G73" s="497"/>
      <c r="H73" s="497"/>
      <c r="I73" s="497"/>
      <c r="J73" s="497"/>
      <c r="K73" s="497"/>
      <c r="L73" s="497"/>
      <c r="M73" s="497"/>
      <c r="N73" s="497"/>
      <c r="O73" s="497"/>
      <c r="P73" s="497"/>
      <c r="Q73" s="497"/>
      <c r="R73" s="497"/>
      <c r="S73" s="497"/>
      <c r="T73" s="497"/>
    </row>
    <row r="74" spans="1:20" ht="13.8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3.8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3.8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3.8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3.8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>
      <c r="B79" s="498" t="s">
        <v>215</v>
      </c>
      <c r="C79" s="498"/>
      <c r="D79" s="498"/>
      <c r="E79" s="498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156"/>
  <sheetViews>
    <sheetView tabSelected="1" view="pageBreakPreview" topLeftCell="A97" zoomScale="49" zoomScaleSheetLayoutView="49" workbookViewId="0">
      <selection activeCell="P39" sqref="P39"/>
    </sheetView>
  </sheetViews>
  <sheetFormatPr defaultColWidth="9.109375" defaultRowHeight="13.2"/>
  <cols>
    <col min="1" max="1" width="7.33203125" style="102" customWidth="1"/>
    <col min="2" max="2" width="9" style="102" customWidth="1"/>
    <col min="3" max="3" width="8.44140625" style="102" customWidth="1"/>
    <col min="4" max="4" width="12.6640625" style="105" customWidth="1"/>
    <col min="5" max="5" width="18.6640625" style="106" customWidth="1"/>
    <col min="6" max="6" width="16" style="106" customWidth="1"/>
    <col min="7" max="7" width="9.44140625" style="106" customWidth="1"/>
    <col min="8" max="8" width="14.33203125" style="215" bestFit="1" customWidth="1"/>
    <col min="9" max="9" width="14.6640625" style="215" customWidth="1"/>
    <col min="10" max="10" width="10" style="215" customWidth="1"/>
    <col min="11" max="11" width="14.44140625" style="215" customWidth="1"/>
    <col min="12" max="12" width="15" style="215" customWidth="1"/>
    <col min="13" max="13" width="7.88671875" style="215" customWidth="1"/>
    <col min="14" max="15" width="16" style="215" customWidth="1"/>
    <col min="16" max="16" width="10.109375" style="215" customWidth="1"/>
    <col min="17" max="17" width="16.109375" style="215" customWidth="1"/>
    <col min="18" max="18" width="8.6640625" style="215" customWidth="1"/>
    <col min="19" max="19" width="6.44140625" style="215" customWidth="1"/>
    <col min="20" max="20" width="15.5546875" style="215" customWidth="1"/>
    <col min="21" max="21" width="5.88671875" style="215" customWidth="1"/>
    <col min="22" max="22" width="6" style="215" customWidth="1"/>
    <col min="23" max="23" width="15.44140625" style="215" customWidth="1"/>
    <col min="24" max="24" width="6.109375" style="215" customWidth="1"/>
    <col min="25" max="25" width="5.44140625" style="215" customWidth="1"/>
    <col min="26" max="26" width="14.33203125" style="215" customWidth="1"/>
    <col min="27" max="27" width="7" style="215" customWidth="1"/>
    <col min="28" max="28" width="3.5546875" style="215" customWidth="1"/>
    <col min="29" max="29" width="14.109375" style="215" customWidth="1"/>
    <col min="30" max="30" width="6.109375" style="215" bestFit="1" customWidth="1"/>
    <col min="31" max="31" width="4" style="215" bestFit="1" customWidth="1"/>
    <col min="32" max="32" width="14.88671875" style="215" customWidth="1"/>
    <col min="33" max="33" width="6" style="215" customWidth="1"/>
    <col min="34" max="34" width="4" style="215" bestFit="1" customWidth="1"/>
    <col min="35" max="35" width="14.88671875" style="215" customWidth="1"/>
    <col min="36" max="36" width="6.5546875" style="215" customWidth="1"/>
    <col min="37" max="37" width="3.5546875" style="215" customWidth="1"/>
    <col min="38" max="38" width="14.44140625" style="215" customWidth="1"/>
    <col min="39" max="39" width="6.109375" style="215" customWidth="1"/>
    <col min="40" max="40" width="3.5546875" style="215" customWidth="1"/>
    <col min="41" max="41" width="16.109375" style="215" customWidth="1"/>
    <col min="42" max="42" width="17.88671875" style="215" customWidth="1"/>
    <col min="43" max="43" width="4.109375" style="215" customWidth="1"/>
    <col min="44" max="44" width="36" style="216" customWidth="1"/>
    <col min="45" max="1276" width="0" style="95" hidden="1" customWidth="1"/>
    <col min="1277" max="16384" width="9.109375" style="95"/>
  </cols>
  <sheetData>
    <row r="1" spans="1:44" ht="18">
      <c r="A1" s="110"/>
      <c r="B1" s="110"/>
      <c r="C1" s="110"/>
      <c r="D1" s="113"/>
      <c r="E1" s="114"/>
      <c r="F1" s="114"/>
      <c r="G1" s="114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  <c r="AR1" s="414" t="s">
        <v>279</v>
      </c>
    </row>
    <row r="2" spans="1:44" s="107" customFormat="1" ht="17.25" customHeight="1">
      <c r="A2" s="603" t="s">
        <v>342</v>
      </c>
      <c r="B2" s="603"/>
      <c r="C2" s="603"/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Q2" s="603"/>
      <c r="R2" s="603"/>
      <c r="S2" s="603"/>
      <c r="T2" s="603"/>
      <c r="U2" s="603"/>
      <c r="V2" s="603"/>
      <c r="W2" s="603"/>
      <c r="X2" s="603"/>
      <c r="Y2" s="603"/>
      <c r="Z2" s="603"/>
      <c r="AA2" s="603"/>
      <c r="AB2" s="603"/>
      <c r="AC2" s="603"/>
      <c r="AD2" s="603"/>
      <c r="AE2" s="603"/>
      <c r="AF2" s="603"/>
      <c r="AG2" s="603"/>
      <c r="AH2" s="603"/>
      <c r="AI2" s="603"/>
      <c r="AJ2" s="603"/>
      <c r="AK2" s="603"/>
      <c r="AL2" s="603"/>
      <c r="AM2" s="603"/>
      <c r="AN2" s="603"/>
      <c r="AO2" s="603"/>
      <c r="AP2" s="603"/>
      <c r="AQ2" s="603"/>
      <c r="AR2" s="603"/>
    </row>
    <row r="3" spans="1:44" s="96" customFormat="1" ht="42" customHeight="1">
      <c r="A3" s="604" t="s">
        <v>331</v>
      </c>
      <c r="B3" s="605"/>
      <c r="C3" s="605"/>
      <c r="D3" s="605"/>
      <c r="E3" s="605"/>
      <c r="F3" s="605"/>
      <c r="G3" s="605"/>
      <c r="H3" s="605"/>
      <c r="I3" s="605"/>
      <c r="J3" s="605"/>
      <c r="K3" s="605"/>
      <c r="L3" s="605"/>
      <c r="M3" s="605"/>
      <c r="N3" s="605"/>
      <c r="O3" s="605"/>
      <c r="P3" s="605"/>
      <c r="Q3" s="605"/>
      <c r="R3" s="605"/>
      <c r="S3" s="605"/>
      <c r="T3" s="605"/>
      <c r="U3" s="605"/>
      <c r="V3" s="605"/>
      <c r="W3" s="605"/>
      <c r="X3" s="605"/>
      <c r="Y3" s="605"/>
      <c r="Z3" s="605"/>
      <c r="AA3" s="605"/>
      <c r="AB3" s="605"/>
      <c r="AC3" s="605"/>
      <c r="AD3" s="605"/>
      <c r="AE3" s="605"/>
      <c r="AF3" s="605"/>
      <c r="AG3" s="605"/>
      <c r="AH3" s="605"/>
      <c r="AI3" s="605"/>
      <c r="AJ3" s="605"/>
      <c r="AK3" s="605"/>
      <c r="AL3" s="605"/>
      <c r="AM3" s="605"/>
      <c r="AN3" s="605"/>
      <c r="AO3" s="605"/>
      <c r="AP3" s="605"/>
      <c r="AQ3" s="605"/>
      <c r="AR3" s="605"/>
    </row>
    <row r="4" spans="1:44" s="97" customFormat="1" ht="24" customHeight="1">
      <c r="A4" s="606" t="s">
        <v>263</v>
      </c>
      <c r="B4" s="606"/>
      <c r="C4" s="606"/>
      <c r="D4" s="606"/>
      <c r="E4" s="606"/>
      <c r="F4" s="606"/>
      <c r="G4" s="606"/>
      <c r="H4" s="606"/>
      <c r="I4" s="606"/>
      <c r="J4" s="606"/>
      <c r="K4" s="606"/>
      <c r="L4" s="606"/>
      <c r="M4" s="606"/>
      <c r="N4" s="606"/>
      <c r="O4" s="606"/>
      <c r="P4" s="606"/>
      <c r="Q4" s="606"/>
      <c r="R4" s="606"/>
      <c r="S4" s="606"/>
      <c r="T4" s="606"/>
      <c r="U4" s="606"/>
      <c r="V4" s="606"/>
      <c r="W4" s="606"/>
      <c r="X4" s="606"/>
      <c r="Y4" s="606"/>
      <c r="Z4" s="606"/>
      <c r="AA4" s="606"/>
      <c r="AB4" s="606"/>
      <c r="AC4" s="606"/>
      <c r="AD4" s="606"/>
      <c r="AE4" s="606"/>
      <c r="AF4" s="606"/>
      <c r="AG4" s="606"/>
      <c r="AH4" s="606"/>
      <c r="AI4" s="606"/>
      <c r="AJ4" s="606"/>
      <c r="AK4" s="606"/>
      <c r="AL4" s="606"/>
      <c r="AM4" s="606"/>
      <c r="AN4" s="606"/>
      <c r="AO4" s="606"/>
      <c r="AP4" s="606"/>
      <c r="AQ4" s="606"/>
      <c r="AR4" s="606"/>
    </row>
    <row r="5" spans="1:44" ht="13.8" thickBot="1">
      <c r="A5" s="607"/>
      <c r="B5" s="607"/>
      <c r="C5" s="607"/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  <c r="O5" s="607"/>
      <c r="P5" s="607"/>
      <c r="Q5" s="607"/>
      <c r="R5" s="607"/>
      <c r="S5" s="607"/>
      <c r="T5" s="607"/>
      <c r="U5" s="607"/>
      <c r="V5" s="607"/>
      <c r="W5" s="607"/>
      <c r="X5" s="607"/>
      <c r="Y5" s="607"/>
      <c r="Z5" s="607"/>
      <c r="AA5" s="607"/>
      <c r="AB5" s="607"/>
      <c r="AC5" s="607"/>
      <c r="AD5" s="607"/>
      <c r="AE5" s="607"/>
      <c r="AF5" s="607"/>
      <c r="AG5" s="607"/>
      <c r="AH5" s="607"/>
      <c r="AI5" s="607"/>
      <c r="AJ5" s="411"/>
      <c r="AK5" s="411"/>
      <c r="AL5" s="216"/>
      <c r="AM5" s="216"/>
      <c r="AN5" s="216"/>
      <c r="AO5" s="412"/>
      <c r="AP5" s="412"/>
      <c r="AQ5" s="412"/>
      <c r="AR5" s="413" t="s">
        <v>257</v>
      </c>
    </row>
    <row r="6" spans="1:44" ht="15" customHeight="1">
      <c r="A6" s="608" t="s">
        <v>0</v>
      </c>
      <c r="B6" s="611" t="s">
        <v>270</v>
      </c>
      <c r="C6" s="611" t="s">
        <v>259</v>
      </c>
      <c r="D6" s="611" t="s">
        <v>332</v>
      </c>
      <c r="E6" s="614" t="s">
        <v>256</v>
      </c>
      <c r="F6" s="615"/>
      <c r="G6" s="616"/>
      <c r="H6" s="617" t="s">
        <v>255</v>
      </c>
      <c r="I6" s="618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618"/>
      <c r="X6" s="618"/>
      <c r="Y6" s="618"/>
      <c r="Z6" s="618"/>
      <c r="AA6" s="618"/>
      <c r="AB6" s="618"/>
      <c r="AC6" s="618"/>
      <c r="AD6" s="618"/>
      <c r="AE6" s="618"/>
      <c r="AF6" s="618"/>
      <c r="AG6" s="618"/>
      <c r="AH6" s="618"/>
      <c r="AI6" s="618"/>
      <c r="AJ6" s="618"/>
      <c r="AK6" s="618"/>
      <c r="AL6" s="618"/>
      <c r="AM6" s="618"/>
      <c r="AN6" s="618"/>
      <c r="AO6" s="618"/>
      <c r="AP6" s="618"/>
      <c r="AQ6" s="619"/>
      <c r="AR6" s="620" t="s">
        <v>290</v>
      </c>
    </row>
    <row r="7" spans="1:44" ht="28.5" customHeight="1">
      <c r="A7" s="609"/>
      <c r="B7" s="612"/>
      <c r="C7" s="612"/>
      <c r="D7" s="612"/>
      <c r="E7" s="623" t="s">
        <v>289</v>
      </c>
      <c r="F7" s="623" t="s">
        <v>291</v>
      </c>
      <c r="G7" s="508" t="s">
        <v>19</v>
      </c>
      <c r="H7" s="510" t="s">
        <v>17</v>
      </c>
      <c r="I7" s="511"/>
      <c r="J7" s="512"/>
      <c r="K7" s="513" t="s">
        <v>18</v>
      </c>
      <c r="L7" s="516"/>
      <c r="M7" s="517"/>
      <c r="N7" s="513" t="s">
        <v>22</v>
      </c>
      <c r="O7" s="516"/>
      <c r="P7" s="517"/>
      <c r="Q7" s="513" t="s">
        <v>24</v>
      </c>
      <c r="R7" s="516"/>
      <c r="S7" s="517"/>
      <c r="T7" s="513" t="s">
        <v>25</v>
      </c>
      <c r="U7" s="516"/>
      <c r="V7" s="517"/>
      <c r="W7" s="513" t="s">
        <v>26</v>
      </c>
      <c r="X7" s="516"/>
      <c r="Y7" s="517"/>
      <c r="Z7" s="513" t="s">
        <v>28</v>
      </c>
      <c r="AA7" s="514"/>
      <c r="AB7" s="515"/>
      <c r="AC7" s="513" t="s">
        <v>29</v>
      </c>
      <c r="AD7" s="514"/>
      <c r="AE7" s="515"/>
      <c r="AF7" s="513" t="s">
        <v>30</v>
      </c>
      <c r="AG7" s="514"/>
      <c r="AH7" s="515"/>
      <c r="AI7" s="513" t="s">
        <v>32</v>
      </c>
      <c r="AJ7" s="514"/>
      <c r="AK7" s="515"/>
      <c r="AL7" s="513" t="s">
        <v>33</v>
      </c>
      <c r="AM7" s="514"/>
      <c r="AN7" s="515"/>
      <c r="AO7" s="513" t="s">
        <v>34</v>
      </c>
      <c r="AP7" s="516"/>
      <c r="AQ7" s="517"/>
      <c r="AR7" s="621"/>
    </row>
    <row r="8" spans="1:44" ht="156.75" customHeight="1">
      <c r="A8" s="610"/>
      <c r="B8" s="613"/>
      <c r="C8" s="613"/>
      <c r="D8" s="613"/>
      <c r="E8" s="613"/>
      <c r="F8" s="613"/>
      <c r="G8" s="509"/>
      <c r="H8" s="299" t="s">
        <v>20</v>
      </c>
      <c r="I8" s="217" t="s">
        <v>21</v>
      </c>
      <c r="J8" s="218" t="s">
        <v>19</v>
      </c>
      <c r="K8" s="217" t="s">
        <v>20</v>
      </c>
      <c r="L8" s="217" t="s">
        <v>21</v>
      </c>
      <c r="M8" s="218" t="s">
        <v>19</v>
      </c>
      <c r="N8" s="219" t="s">
        <v>20</v>
      </c>
      <c r="O8" s="217" t="s">
        <v>21</v>
      </c>
      <c r="P8" s="220" t="s">
        <v>19</v>
      </c>
      <c r="Q8" s="221" t="s">
        <v>20</v>
      </c>
      <c r="R8" s="217" t="s">
        <v>21</v>
      </c>
      <c r="S8" s="220" t="s">
        <v>19</v>
      </c>
      <c r="T8" s="221" t="s">
        <v>20</v>
      </c>
      <c r="U8" s="217" t="s">
        <v>21</v>
      </c>
      <c r="V8" s="220" t="s">
        <v>19</v>
      </c>
      <c r="W8" s="221" t="s">
        <v>20</v>
      </c>
      <c r="X8" s="217" t="s">
        <v>21</v>
      </c>
      <c r="Y8" s="220" t="s">
        <v>19</v>
      </c>
      <c r="Z8" s="221" t="s">
        <v>20</v>
      </c>
      <c r="AA8" s="217" t="s">
        <v>21</v>
      </c>
      <c r="AB8" s="220" t="s">
        <v>19</v>
      </c>
      <c r="AC8" s="221" t="s">
        <v>20</v>
      </c>
      <c r="AD8" s="217" t="s">
        <v>21</v>
      </c>
      <c r="AE8" s="220" t="s">
        <v>19</v>
      </c>
      <c r="AF8" s="221" t="s">
        <v>20</v>
      </c>
      <c r="AG8" s="217" t="s">
        <v>21</v>
      </c>
      <c r="AH8" s="220" t="s">
        <v>19</v>
      </c>
      <c r="AI8" s="221" t="s">
        <v>20</v>
      </c>
      <c r="AJ8" s="217" t="s">
        <v>21</v>
      </c>
      <c r="AK8" s="220" t="s">
        <v>19</v>
      </c>
      <c r="AL8" s="221" t="s">
        <v>20</v>
      </c>
      <c r="AM8" s="217" t="s">
        <v>21</v>
      </c>
      <c r="AN8" s="220" t="s">
        <v>19</v>
      </c>
      <c r="AO8" s="221" t="s">
        <v>20</v>
      </c>
      <c r="AP8" s="217" t="s">
        <v>21</v>
      </c>
      <c r="AQ8" s="220" t="s">
        <v>19</v>
      </c>
      <c r="AR8" s="622"/>
    </row>
    <row r="9" spans="1:44" s="98" customFormat="1" ht="16.2" thickBot="1">
      <c r="A9" s="116">
        <v>1</v>
      </c>
      <c r="B9" s="117">
        <v>2</v>
      </c>
      <c r="C9" s="117">
        <v>3</v>
      </c>
      <c r="D9" s="117">
        <v>4</v>
      </c>
      <c r="E9" s="118">
        <v>5</v>
      </c>
      <c r="F9" s="117">
        <v>6</v>
      </c>
      <c r="G9" s="119">
        <v>7</v>
      </c>
      <c r="H9" s="325">
        <v>8</v>
      </c>
      <c r="I9" s="326">
        <v>9</v>
      </c>
      <c r="J9" s="327">
        <v>10</v>
      </c>
      <c r="K9" s="326">
        <v>11</v>
      </c>
      <c r="L9" s="325">
        <v>12</v>
      </c>
      <c r="M9" s="327">
        <v>13</v>
      </c>
      <c r="N9" s="326">
        <v>14</v>
      </c>
      <c r="O9" s="325">
        <v>15</v>
      </c>
      <c r="P9" s="327">
        <v>16</v>
      </c>
      <c r="Q9" s="326">
        <v>17</v>
      </c>
      <c r="R9" s="325">
        <v>18</v>
      </c>
      <c r="S9" s="328">
        <v>19</v>
      </c>
      <c r="T9" s="326">
        <v>20</v>
      </c>
      <c r="U9" s="325">
        <v>21</v>
      </c>
      <c r="V9" s="328">
        <v>22</v>
      </c>
      <c r="W9" s="326">
        <v>23</v>
      </c>
      <c r="X9" s="325">
        <v>24</v>
      </c>
      <c r="Y9" s="328">
        <v>25</v>
      </c>
      <c r="Z9" s="326">
        <v>26</v>
      </c>
      <c r="AA9" s="325">
        <v>27</v>
      </c>
      <c r="AB9" s="327">
        <v>28</v>
      </c>
      <c r="AC9" s="329">
        <v>29</v>
      </c>
      <c r="AD9" s="325">
        <v>30</v>
      </c>
      <c r="AE9" s="327">
        <v>31</v>
      </c>
      <c r="AF9" s="329">
        <v>32</v>
      </c>
      <c r="AG9" s="325">
        <v>33</v>
      </c>
      <c r="AH9" s="327">
        <v>34</v>
      </c>
      <c r="AI9" s="329">
        <v>35</v>
      </c>
      <c r="AJ9" s="325">
        <v>36</v>
      </c>
      <c r="AK9" s="327">
        <v>37</v>
      </c>
      <c r="AL9" s="329">
        <v>38</v>
      </c>
      <c r="AM9" s="325">
        <v>39</v>
      </c>
      <c r="AN9" s="327">
        <v>40</v>
      </c>
      <c r="AO9" s="325">
        <v>41</v>
      </c>
      <c r="AP9" s="330">
        <v>42</v>
      </c>
      <c r="AQ9" s="328">
        <v>43</v>
      </c>
      <c r="AR9" s="222">
        <v>44</v>
      </c>
    </row>
    <row r="10" spans="1:44" ht="19.5" customHeight="1">
      <c r="A10" s="533" t="s">
        <v>287</v>
      </c>
      <c r="B10" s="534"/>
      <c r="C10" s="535"/>
      <c r="D10" s="231" t="s">
        <v>258</v>
      </c>
      <c r="E10" s="397">
        <f>E11+E12+E13+E14</f>
        <v>1227259.7</v>
      </c>
      <c r="F10" s="397">
        <f>F11+F12+F13+F14</f>
        <v>261254.80000000002</v>
      </c>
      <c r="G10" s="398">
        <f>F10/E10</f>
        <v>0.21287654112654397</v>
      </c>
      <c r="H10" s="399">
        <f>SUM(H11:H13)</f>
        <v>36944</v>
      </c>
      <c r="I10" s="399">
        <f>I11+I12+I13</f>
        <v>36944</v>
      </c>
      <c r="J10" s="400">
        <f t="shared" ref="J10:J13" si="0">I10/H10</f>
        <v>1</v>
      </c>
      <c r="K10" s="399">
        <f>K11+K12+K13</f>
        <v>37137.1</v>
      </c>
      <c r="L10" s="399">
        <f>L11+L12+L13</f>
        <v>37137.1</v>
      </c>
      <c r="M10" s="400">
        <f t="shared" ref="M10:M13" si="1">L10/K10</f>
        <v>1</v>
      </c>
      <c r="N10" s="399">
        <f>N11+N12+N13</f>
        <v>187173.7</v>
      </c>
      <c r="O10" s="399">
        <f>O11+O12+O13</f>
        <v>187173.7</v>
      </c>
      <c r="P10" s="400">
        <f t="shared" ref="P10:P13" si="2">O10/N10</f>
        <v>1</v>
      </c>
      <c r="Q10" s="399">
        <f>Q11+Q12+Q13</f>
        <v>237319.40000000002</v>
      </c>
      <c r="R10" s="399">
        <f>R11+R12+R13</f>
        <v>0</v>
      </c>
      <c r="S10" s="400">
        <f t="shared" ref="S10:S13" si="3">R10/Q10</f>
        <v>0</v>
      </c>
      <c r="T10" s="399">
        <f>T11+T12+T13</f>
        <v>149548.20000000001</v>
      </c>
      <c r="U10" s="399">
        <f>U11+U12+U13</f>
        <v>0</v>
      </c>
      <c r="V10" s="400">
        <f t="shared" ref="V10:V13" si="4">U10/T10</f>
        <v>0</v>
      </c>
      <c r="W10" s="399">
        <f>W11+W12+W13</f>
        <v>122686</v>
      </c>
      <c r="X10" s="399">
        <f>X11+X12+X13</f>
        <v>0</v>
      </c>
      <c r="Y10" s="400">
        <f t="shared" ref="Y10:Y13" si="5">X10/W10</f>
        <v>0</v>
      </c>
      <c r="Z10" s="399">
        <f>Z11+Z12+Z13</f>
        <v>49348.2</v>
      </c>
      <c r="AA10" s="402"/>
      <c r="AB10" s="401"/>
      <c r="AC10" s="399">
        <f>AC11+AC12+AC13</f>
        <v>52348.2</v>
      </c>
      <c r="AD10" s="401"/>
      <c r="AE10" s="401"/>
      <c r="AF10" s="399">
        <f>AF11+AF12+AF13</f>
        <v>49348.2</v>
      </c>
      <c r="AG10" s="401"/>
      <c r="AH10" s="401"/>
      <c r="AI10" s="399">
        <f>AI11+AI12+AI13</f>
        <v>49348.2</v>
      </c>
      <c r="AJ10" s="401"/>
      <c r="AK10" s="401"/>
      <c r="AL10" s="399">
        <f>AL11+AL12+AL13</f>
        <v>49348.2</v>
      </c>
      <c r="AM10" s="401"/>
      <c r="AN10" s="401"/>
      <c r="AO10" s="399">
        <f>AO11+AO12+AO13</f>
        <v>206710.3</v>
      </c>
      <c r="AP10" s="399">
        <f>AP11+AP12+AP13</f>
        <v>0</v>
      </c>
      <c r="AQ10" s="401"/>
      <c r="AR10" s="505"/>
    </row>
    <row r="11" spans="1:44" ht="33.75" customHeight="1">
      <c r="A11" s="536"/>
      <c r="B11" s="537"/>
      <c r="C11" s="537"/>
      <c r="D11" s="138" t="s">
        <v>37</v>
      </c>
      <c r="E11" s="403">
        <f t="shared" ref="E11:F14" si="6">H11+K11+N11+Q11+T11+W11+Z11+AC11+AF11+AI11+AL11+AO11</f>
        <v>3915.4000000000005</v>
      </c>
      <c r="F11" s="403">
        <f t="shared" si="6"/>
        <v>652</v>
      </c>
      <c r="G11" s="404">
        <f>F11/E11</f>
        <v>0.16652193901006282</v>
      </c>
      <c r="H11" s="405">
        <f>H69+G90</f>
        <v>80.8</v>
      </c>
      <c r="I11" s="405">
        <f>I69+H90</f>
        <v>80.8</v>
      </c>
      <c r="J11" s="406">
        <f t="shared" si="0"/>
        <v>1</v>
      </c>
      <c r="K11" s="405">
        <f>K69+J90</f>
        <v>269.60000000000002</v>
      </c>
      <c r="L11" s="405">
        <f>L69+K90</f>
        <v>269.60000000000002</v>
      </c>
      <c r="M11" s="406">
        <f t="shared" si="1"/>
        <v>1</v>
      </c>
      <c r="N11" s="405">
        <f>N69+M90</f>
        <v>301.60000000000002</v>
      </c>
      <c r="O11" s="405">
        <f>O69+N90</f>
        <v>301.60000000000002</v>
      </c>
      <c r="P11" s="406">
        <f t="shared" si="2"/>
        <v>1</v>
      </c>
      <c r="Q11" s="405">
        <f>Q69+P90</f>
        <v>816.2</v>
      </c>
      <c r="R11" s="405">
        <f>R69+Q90</f>
        <v>0</v>
      </c>
      <c r="S11" s="406">
        <f t="shared" si="3"/>
        <v>0</v>
      </c>
      <c r="T11" s="405">
        <f>T69+S90</f>
        <v>305.89999999999998</v>
      </c>
      <c r="U11" s="405">
        <f>U69+T90</f>
        <v>0</v>
      </c>
      <c r="V11" s="406">
        <f t="shared" si="4"/>
        <v>0</v>
      </c>
      <c r="W11" s="405">
        <f t="shared" ref="W11:X13" si="7">W69+V90</f>
        <v>305.89999999999998</v>
      </c>
      <c r="X11" s="405">
        <f t="shared" si="7"/>
        <v>0</v>
      </c>
      <c r="Y11" s="406">
        <f t="shared" si="5"/>
        <v>0</v>
      </c>
      <c r="Z11" s="405">
        <f>Z69+Y90</f>
        <v>305.89999999999998</v>
      </c>
      <c r="AA11" s="408"/>
      <c r="AB11" s="407"/>
      <c r="AC11" s="405">
        <f>AC69+AB90</f>
        <v>305.89999999999998</v>
      </c>
      <c r="AD11" s="407"/>
      <c r="AE11" s="407"/>
      <c r="AF11" s="405">
        <f>AF69+AE90</f>
        <v>305.89999999999998</v>
      </c>
      <c r="AG11" s="407"/>
      <c r="AH11" s="407"/>
      <c r="AI11" s="405">
        <f>AI69+AH90</f>
        <v>305.89999999999998</v>
      </c>
      <c r="AJ11" s="407"/>
      <c r="AK11" s="407"/>
      <c r="AL11" s="405">
        <f>AL69+AK90</f>
        <v>305.89999999999998</v>
      </c>
      <c r="AM11" s="407"/>
      <c r="AN11" s="407"/>
      <c r="AO11" s="405">
        <f>AO69+AO90</f>
        <v>305.89999999999998</v>
      </c>
      <c r="AP11" s="405">
        <f>AP69+AO90</f>
        <v>0</v>
      </c>
      <c r="AQ11" s="407"/>
      <c r="AR11" s="506"/>
    </row>
    <row r="12" spans="1:44" ht="51" customHeight="1">
      <c r="A12" s="536"/>
      <c r="B12" s="537"/>
      <c r="C12" s="537"/>
      <c r="D12" s="139" t="s">
        <v>2</v>
      </c>
      <c r="E12" s="403">
        <f>H12+K12+N12+Q12+T12+W12+Z12+AC12+AF12+AI12+AL12+AO12</f>
        <v>200093</v>
      </c>
      <c r="F12" s="403">
        <f t="shared" si="6"/>
        <v>41948.6</v>
      </c>
      <c r="G12" s="404">
        <f>F12/E12</f>
        <v>0.20964551483560143</v>
      </c>
      <c r="H12" s="405">
        <f>H70+G91</f>
        <v>13891.5</v>
      </c>
      <c r="I12" s="405">
        <f>I70+H91</f>
        <v>13891.5</v>
      </c>
      <c r="J12" s="406">
        <f t="shared" si="0"/>
        <v>1</v>
      </c>
      <c r="K12" s="405">
        <f>K70+J91</f>
        <v>13896</v>
      </c>
      <c r="L12" s="405">
        <f>L70+K91</f>
        <v>13896</v>
      </c>
      <c r="M12" s="406">
        <f t="shared" si="1"/>
        <v>1</v>
      </c>
      <c r="N12" s="405">
        <f>N70+M91</f>
        <v>14161.1</v>
      </c>
      <c r="O12" s="405">
        <f>O70+N91</f>
        <v>14161.1</v>
      </c>
      <c r="P12" s="406">
        <f t="shared" si="2"/>
        <v>1</v>
      </c>
      <c r="Q12" s="405">
        <f>Q70+P91</f>
        <v>19540.100000000002</v>
      </c>
      <c r="R12" s="405">
        <f>R70+Q91</f>
        <v>0</v>
      </c>
      <c r="S12" s="406">
        <f t="shared" si="3"/>
        <v>0</v>
      </c>
      <c r="T12" s="405">
        <f>T70+S91</f>
        <v>15327.2</v>
      </c>
      <c r="U12" s="405">
        <f>U70+T91</f>
        <v>0</v>
      </c>
      <c r="V12" s="406">
        <f t="shared" si="4"/>
        <v>0</v>
      </c>
      <c r="W12" s="405">
        <f t="shared" si="7"/>
        <v>15327.2</v>
      </c>
      <c r="X12" s="405">
        <f t="shared" si="7"/>
        <v>0</v>
      </c>
      <c r="Y12" s="406">
        <f t="shared" si="5"/>
        <v>0</v>
      </c>
      <c r="Z12" s="405">
        <f>Z70+Y91</f>
        <v>15127.2</v>
      </c>
      <c r="AA12" s="405">
        <f>AA70+Z91</f>
        <v>0</v>
      </c>
      <c r="AB12" s="409"/>
      <c r="AC12" s="405">
        <f>AC70+AB91</f>
        <v>15127.2</v>
      </c>
      <c r="AD12" s="405">
        <f>AD70+AC91</f>
        <v>0</v>
      </c>
      <c r="AE12" s="409"/>
      <c r="AF12" s="405">
        <f>AF70+AE91</f>
        <v>15127.2</v>
      </c>
      <c r="AG12" s="405">
        <f>AG70+AF91</f>
        <v>0</v>
      </c>
      <c r="AH12" s="409"/>
      <c r="AI12" s="405">
        <f>AI70+AH91</f>
        <v>15127.2</v>
      </c>
      <c r="AJ12" s="405">
        <f>AJ70+AI91</f>
        <v>0</v>
      </c>
      <c r="AK12" s="409"/>
      <c r="AL12" s="405">
        <f>AL70+AK91</f>
        <v>15127.2</v>
      </c>
      <c r="AM12" s="405">
        <f>AM70+AL91</f>
        <v>0</v>
      </c>
      <c r="AN12" s="409"/>
      <c r="AO12" s="405">
        <f t="shared" ref="AO12:AO13" si="8">AO70+AO91</f>
        <v>32313.9</v>
      </c>
      <c r="AP12" s="405">
        <f>AP70+AP91</f>
        <v>0</v>
      </c>
      <c r="AQ12" s="409"/>
      <c r="AR12" s="506"/>
    </row>
    <row r="13" spans="1:44" ht="32.25" customHeight="1">
      <c r="A13" s="536"/>
      <c r="B13" s="537"/>
      <c r="C13" s="537"/>
      <c r="D13" s="320" t="s">
        <v>43</v>
      </c>
      <c r="E13" s="403">
        <f t="shared" si="6"/>
        <v>1023251.2999999999</v>
      </c>
      <c r="F13" s="403">
        <f t="shared" si="6"/>
        <v>218654.2</v>
      </c>
      <c r="G13" s="404">
        <f>F13/E13</f>
        <v>0.21368572900909094</v>
      </c>
      <c r="H13" s="405">
        <f>H71+H92</f>
        <v>22971.7</v>
      </c>
      <c r="I13" s="405">
        <f>I71+H92</f>
        <v>22971.7</v>
      </c>
      <c r="J13" s="406">
        <f t="shared" si="0"/>
        <v>1</v>
      </c>
      <c r="K13" s="405">
        <f>K71+K92</f>
        <v>22971.5</v>
      </c>
      <c r="L13" s="405">
        <f>L71+K92</f>
        <v>22971.5</v>
      </c>
      <c r="M13" s="406">
        <f t="shared" si="1"/>
        <v>1</v>
      </c>
      <c r="N13" s="405">
        <f>N71+N92</f>
        <v>172711</v>
      </c>
      <c r="O13" s="405">
        <f>O71+N92</f>
        <v>172711</v>
      </c>
      <c r="P13" s="406">
        <f t="shared" si="2"/>
        <v>1</v>
      </c>
      <c r="Q13" s="405">
        <f>Q71+Q92</f>
        <v>216963.1</v>
      </c>
      <c r="R13" s="405">
        <f>R71+Q92</f>
        <v>0</v>
      </c>
      <c r="S13" s="406">
        <f t="shared" si="3"/>
        <v>0</v>
      </c>
      <c r="T13" s="405">
        <f>T71+T92</f>
        <v>133915.1</v>
      </c>
      <c r="U13" s="405">
        <f>U71+T92</f>
        <v>0</v>
      </c>
      <c r="V13" s="406">
        <f t="shared" si="4"/>
        <v>0</v>
      </c>
      <c r="W13" s="405">
        <f t="shared" si="7"/>
        <v>107052.9</v>
      </c>
      <c r="X13" s="405">
        <f t="shared" si="7"/>
        <v>0</v>
      </c>
      <c r="Y13" s="406">
        <f t="shared" si="5"/>
        <v>0</v>
      </c>
      <c r="Z13" s="405">
        <f>Z71+Y92</f>
        <v>33915.1</v>
      </c>
      <c r="AA13" s="405">
        <f>AA71+Z92</f>
        <v>0</v>
      </c>
      <c r="AB13" s="410"/>
      <c r="AC13" s="405">
        <f>AC71+AB92</f>
        <v>36915.1</v>
      </c>
      <c r="AD13" s="405">
        <f>AD71+AC92</f>
        <v>0</v>
      </c>
      <c r="AE13" s="410"/>
      <c r="AF13" s="405">
        <f>AF71+AE92</f>
        <v>33915.1</v>
      </c>
      <c r="AG13" s="405">
        <f>AG71+AF92</f>
        <v>0</v>
      </c>
      <c r="AH13" s="410"/>
      <c r="AI13" s="405">
        <f>AI71+AH92</f>
        <v>33915.1</v>
      </c>
      <c r="AJ13" s="405">
        <f>AJ71+AI92</f>
        <v>0</v>
      </c>
      <c r="AK13" s="410"/>
      <c r="AL13" s="405">
        <f>AL71+AK92</f>
        <v>33915.1</v>
      </c>
      <c r="AM13" s="405">
        <f>AM71+AL92</f>
        <v>0</v>
      </c>
      <c r="AN13" s="410"/>
      <c r="AO13" s="405">
        <f t="shared" si="8"/>
        <v>174090.5</v>
      </c>
      <c r="AP13" s="405">
        <f>AP71+AP92</f>
        <v>0</v>
      </c>
      <c r="AQ13" s="410"/>
      <c r="AR13" s="506"/>
    </row>
    <row r="14" spans="1:44" ht="60.6" customHeight="1" thickBot="1">
      <c r="A14" s="538"/>
      <c r="B14" s="539"/>
      <c r="C14" s="540"/>
      <c r="D14" s="333" t="s">
        <v>271</v>
      </c>
      <c r="E14" s="302">
        <f t="shared" si="6"/>
        <v>0</v>
      </c>
      <c r="F14" s="303">
        <f t="shared" si="6"/>
        <v>0</v>
      </c>
      <c r="G14" s="304"/>
      <c r="H14" s="334"/>
      <c r="I14" s="305"/>
      <c r="J14" s="307"/>
      <c r="K14" s="305"/>
      <c r="L14" s="305"/>
      <c r="M14" s="307"/>
      <c r="N14" s="308"/>
      <c r="O14" s="305"/>
      <c r="P14" s="307"/>
      <c r="Q14" s="305"/>
      <c r="R14" s="305"/>
      <c r="S14" s="307"/>
      <c r="T14" s="335"/>
      <c r="U14" s="305"/>
      <c r="V14" s="307"/>
      <c r="W14" s="305"/>
      <c r="X14" s="305"/>
      <c r="Y14" s="307"/>
      <c r="Z14" s="305"/>
      <c r="AA14" s="336"/>
      <c r="AB14" s="307"/>
      <c r="AC14" s="335"/>
      <c r="AD14" s="307"/>
      <c r="AE14" s="307"/>
      <c r="AF14" s="335"/>
      <c r="AG14" s="307"/>
      <c r="AH14" s="307"/>
      <c r="AI14" s="337"/>
      <c r="AJ14" s="307"/>
      <c r="AK14" s="307"/>
      <c r="AL14" s="337"/>
      <c r="AM14" s="307"/>
      <c r="AN14" s="307"/>
      <c r="AO14" s="308"/>
      <c r="AP14" s="307"/>
      <c r="AQ14" s="307"/>
      <c r="AR14" s="507"/>
    </row>
    <row r="15" spans="1:44" ht="9" hidden="1" customHeight="1" thickBot="1">
      <c r="A15" s="524" t="s">
        <v>285</v>
      </c>
      <c r="B15" s="525"/>
      <c r="C15" s="526"/>
      <c r="D15" s="347" t="s">
        <v>41</v>
      </c>
      <c r="E15" s="232">
        <f>E16+E17+E18+E19</f>
        <v>0</v>
      </c>
      <c r="F15" s="232">
        <f>F16+F17+F18+F19</f>
        <v>0</v>
      </c>
      <c r="G15" s="348"/>
      <c r="H15" s="332"/>
      <c r="I15" s="349"/>
      <c r="J15" s="318"/>
      <c r="K15" s="349"/>
      <c r="L15" s="350"/>
      <c r="M15" s="318"/>
      <c r="N15" s="349"/>
      <c r="O15" s="349"/>
      <c r="P15" s="318"/>
      <c r="Q15" s="349"/>
      <c r="R15" s="349"/>
      <c r="S15" s="318"/>
      <c r="T15" s="349"/>
      <c r="U15" s="349"/>
      <c r="V15" s="318"/>
      <c r="W15" s="349"/>
      <c r="X15" s="349"/>
      <c r="Y15" s="318"/>
      <c r="Z15" s="349"/>
      <c r="AA15" s="319"/>
      <c r="AB15" s="318"/>
      <c r="AC15" s="350"/>
      <c r="AD15" s="318"/>
      <c r="AE15" s="318"/>
      <c r="AF15" s="350"/>
      <c r="AG15" s="318"/>
      <c r="AH15" s="318"/>
      <c r="AI15" s="351"/>
      <c r="AJ15" s="318"/>
      <c r="AK15" s="318"/>
      <c r="AL15" s="351"/>
      <c r="AM15" s="318"/>
      <c r="AN15" s="318"/>
      <c r="AO15" s="352"/>
      <c r="AP15" s="318"/>
      <c r="AQ15" s="318"/>
      <c r="AR15" s="544"/>
    </row>
    <row r="16" spans="1:44" ht="31.8" hidden="1" thickBot="1">
      <c r="A16" s="527"/>
      <c r="B16" s="528"/>
      <c r="C16" s="529"/>
      <c r="D16" s="156" t="s">
        <v>37</v>
      </c>
      <c r="E16" s="234">
        <f t="shared" ref="E16:F19" si="9">H16+K16+N16+Q16+T16+W16+Z16+AC16+AF16+AI16+AL16+AO16</f>
        <v>0</v>
      </c>
      <c r="F16" s="234">
        <f t="shared" si="9"/>
        <v>0</v>
      </c>
      <c r="G16" s="235"/>
      <c r="H16" s="236"/>
      <c r="I16" s="237"/>
      <c r="J16" s="237"/>
      <c r="K16" s="237"/>
      <c r="L16" s="251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8"/>
      <c r="AB16" s="237"/>
      <c r="AC16" s="251"/>
      <c r="AD16" s="237"/>
      <c r="AE16" s="237"/>
      <c r="AF16" s="251"/>
      <c r="AG16" s="237"/>
      <c r="AH16" s="237"/>
      <c r="AI16" s="252"/>
      <c r="AJ16" s="237"/>
      <c r="AK16" s="237"/>
      <c r="AL16" s="252"/>
      <c r="AM16" s="237"/>
      <c r="AN16" s="237"/>
      <c r="AO16" s="253"/>
      <c r="AP16" s="237"/>
      <c r="AQ16" s="237"/>
      <c r="AR16" s="545"/>
    </row>
    <row r="17" spans="1:44" ht="33.6" hidden="1" customHeight="1" thickBot="1">
      <c r="A17" s="527"/>
      <c r="B17" s="528"/>
      <c r="C17" s="529"/>
      <c r="D17" s="157" t="s">
        <v>2</v>
      </c>
      <c r="E17" s="234">
        <f t="shared" si="9"/>
        <v>0</v>
      </c>
      <c r="F17" s="234">
        <f t="shared" si="9"/>
        <v>0</v>
      </c>
      <c r="G17" s="239"/>
      <c r="H17" s="254"/>
      <c r="I17" s="255"/>
      <c r="J17" s="240"/>
      <c r="K17" s="255"/>
      <c r="L17" s="256"/>
      <c r="M17" s="240"/>
      <c r="N17" s="255"/>
      <c r="O17" s="255"/>
      <c r="P17" s="240"/>
      <c r="Q17" s="255"/>
      <c r="R17" s="255"/>
      <c r="S17" s="240"/>
      <c r="T17" s="255"/>
      <c r="U17" s="255"/>
      <c r="V17" s="240"/>
      <c r="W17" s="255"/>
      <c r="X17" s="255"/>
      <c r="Y17" s="240"/>
      <c r="Z17" s="255"/>
      <c r="AA17" s="241"/>
      <c r="AB17" s="240"/>
      <c r="AC17" s="256"/>
      <c r="AD17" s="240"/>
      <c r="AE17" s="240"/>
      <c r="AF17" s="256"/>
      <c r="AG17" s="240"/>
      <c r="AH17" s="240"/>
      <c r="AI17" s="257"/>
      <c r="AJ17" s="240"/>
      <c r="AK17" s="240"/>
      <c r="AL17" s="257"/>
      <c r="AM17" s="240"/>
      <c r="AN17" s="240"/>
      <c r="AO17" s="258"/>
      <c r="AP17" s="240"/>
      <c r="AQ17" s="240"/>
      <c r="AR17" s="545"/>
    </row>
    <row r="18" spans="1:44" ht="31.8" hidden="1" thickBot="1">
      <c r="A18" s="527"/>
      <c r="B18" s="528"/>
      <c r="C18" s="529"/>
      <c r="D18" s="157" t="s">
        <v>43</v>
      </c>
      <c r="E18" s="234">
        <f t="shared" si="9"/>
        <v>0</v>
      </c>
      <c r="F18" s="234">
        <f t="shared" si="9"/>
        <v>0</v>
      </c>
      <c r="G18" s="239"/>
      <c r="H18" s="244"/>
      <c r="I18" s="245"/>
      <c r="J18" s="242"/>
      <c r="K18" s="245"/>
      <c r="L18" s="247"/>
      <c r="M18" s="242"/>
      <c r="N18" s="245"/>
      <c r="O18" s="245"/>
      <c r="P18" s="242"/>
      <c r="Q18" s="245"/>
      <c r="R18" s="245"/>
      <c r="S18" s="242"/>
      <c r="T18" s="245"/>
      <c r="U18" s="245"/>
      <c r="V18" s="242"/>
      <c r="W18" s="245"/>
      <c r="X18" s="245"/>
      <c r="Y18" s="242"/>
      <c r="Z18" s="245"/>
      <c r="AA18" s="243"/>
      <c r="AB18" s="242"/>
      <c r="AC18" s="247"/>
      <c r="AD18" s="242"/>
      <c r="AE18" s="242"/>
      <c r="AF18" s="247"/>
      <c r="AG18" s="242"/>
      <c r="AH18" s="242"/>
      <c r="AI18" s="248"/>
      <c r="AJ18" s="242"/>
      <c r="AK18" s="242"/>
      <c r="AL18" s="248"/>
      <c r="AM18" s="242"/>
      <c r="AN18" s="242"/>
      <c r="AO18" s="259"/>
      <c r="AP18" s="242"/>
      <c r="AQ18" s="242"/>
      <c r="AR18" s="545"/>
    </row>
    <row r="19" spans="1:44" ht="34.799999999999997" hidden="1" customHeight="1" thickBot="1">
      <c r="A19" s="530"/>
      <c r="B19" s="531"/>
      <c r="C19" s="532"/>
      <c r="D19" s="353" t="s">
        <v>271</v>
      </c>
      <c r="E19" s="302">
        <f t="shared" si="9"/>
        <v>0</v>
      </c>
      <c r="F19" s="303">
        <f t="shared" si="9"/>
        <v>0</v>
      </c>
      <c r="G19" s="304"/>
      <c r="H19" s="334"/>
      <c r="I19" s="305"/>
      <c r="J19" s="307"/>
      <c r="K19" s="305"/>
      <c r="L19" s="335"/>
      <c r="M19" s="307"/>
      <c r="N19" s="305"/>
      <c r="O19" s="305"/>
      <c r="P19" s="307"/>
      <c r="Q19" s="305"/>
      <c r="R19" s="305"/>
      <c r="S19" s="307"/>
      <c r="T19" s="305"/>
      <c r="U19" s="305"/>
      <c r="V19" s="307"/>
      <c r="W19" s="305"/>
      <c r="X19" s="305"/>
      <c r="Y19" s="307"/>
      <c r="Z19" s="305"/>
      <c r="AA19" s="336"/>
      <c r="AB19" s="307"/>
      <c r="AC19" s="335"/>
      <c r="AD19" s="307"/>
      <c r="AE19" s="307"/>
      <c r="AF19" s="335"/>
      <c r="AG19" s="307"/>
      <c r="AH19" s="307"/>
      <c r="AI19" s="337"/>
      <c r="AJ19" s="307"/>
      <c r="AK19" s="307"/>
      <c r="AL19" s="337"/>
      <c r="AM19" s="307"/>
      <c r="AN19" s="307"/>
      <c r="AO19" s="308"/>
      <c r="AP19" s="307"/>
      <c r="AQ19" s="307"/>
      <c r="AR19" s="546"/>
    </row>
    <row r="20" spans="1:44" ht="18" hidden="1" customHeight="1" thickBot="1">
      <c r="A20" s="550" t="s">
        <v>36</v>
      </c>
      <c r="B20" s="551"/>
      <c r="C20" s="552"/>
      <c r="D20" s="158"/>
      <c r="E20" s="338"/>
      <c r="F20" s="339"/>
      <c r="G20" s="340"/>
      <c r="H20" s="341"/>
      <c r="I20" s="342"/>
      <c r="J20" s="343"/>
      <c r="K20" s="342"/>
      <c r="L20" s="344"/>
      <c r="M20" s="343"/>
      <c r="N20" s="342"/>
      <c r="O20" s="342"/>
      <c r="P20" s="343"/>
      <c r="Q20" s="342"/>
      <c r="R20" s="342"/>
      <c r="S20" s="343"/>
      <c r="T20" s="342"/>
      <c r="U20" s="342"/>
      <c r="V20" s="343"/>
      <c r="W20" s="342"/>
      <c r="X20" s="342"/>
      <c r="Y20" s="343"/>
      <c r="Z20" s="342"/>
      <c r="AA20" s="345"/>
      <c r="AB20" s="343"/>
      <c r="AC20" s="344"/>
      <c r="AD20" s="343"/>
      <c r="AE20" s="343"/>
      <c r="AF20" s="344"/>
      <c r="AG20" s="343"/>
      <c r="AH20" s="343"/>
      <c r="AI20" s="346"/>
      <c r="AJ20" s="343"/>
      <c r="AK20" s="343"/>
      <c r="AL20" s="346"/>
      <c r="AM20" s="343"/>
      <c r="AN20" s="343"/>
      <c r="AO20" s="313"/>
      <c r="AP20" s="343"/>
      <c r="AQ20" s="343"/>
      <c r="AR20" s="354"/>
    </row>
    <row r="21" spans="1:44" ht="19.8" hidden="1" customHeight="1" thickBot="1">
      <c r="A21" s="524" t="s">
        <v>286</v>
      </c>
      <c r="B21" s="553"/>
      <c r="C21" s="554"/>
      <c r="D21" s="347" t="s">
        <v>41</v>
      </c>
      <c r="E21" s="232">
        <f>E22+E23+E24+E25</f>
        <v>0</v>
      </c>
      <c r="F21" s="232">
        <f>F22+F23+F24+F25</f>
        <v>0</v>
      </c>
      <c r="G21" s="355"/>
      <c r="H21" s="356"/>
      <c r="I21" s="357"/>
      <c r="J21" s="358"/>
      <c r="K21" s="357"/>
      <c r="L21" s="359"/>
      <c r="M21" s="358"/>
      <c r="N21" s="357"/>
      <c r="O21" s="357"/>
      <c r="P21" s="358"/>
      <c r="Q21" s="357"/>
      <c r="R21" s="357"/>
      <c r="S21" s="358"/>
      <c r="T21" s="357"/>
      <c r="U21" s="357"/>
      <c r="V21" s="358"/>
      <c r="W21" s="357"/>
      <c r="X21" s="357"/>
      <c r="Y21" s="358"/>
      <c r="Z21" s="357"/>
      <c r="AA21" s="360"/>
      <c r="AB21" s="358"/>
      <c r="AC21" s="359"/>
      <c r="AD21" s="358"/>
      <c r="AE21" s="358"/>
      <c r="AF21" s="359"/>
      <c r="AG21" s="358"/>
      <c r="AH21" s="358"/>
      <c r="AI21" s="361"/>
      <c r="AJ21" s="358"/>
      <c r="AK21" s="358"/>
      <c r="AL21" s="361"/>
      <c r="AM21" s="358"/>
      <c r="AN21" s="358"/>
      <c r="AO21" s="362"/>
      <c r="AP21" s="358"/>
      <c r="AQ21" s="358"/>
      <c r="AR21" s="569"/>
    </row>
    <row r="22" spans="1:44" ht="34.799999999999997" hidden="1" customHeight="1" thickBot="1">
      <c r="A22" s="555"/>
      <c r="B22" s="556"/>
      <c r="C22" s="557"/>
      <c r="D22" s="156" t="s">
        <v>37</v>
      </c>
      <c r="E22" s="234">
        <f t="shared" ref="E22:F25" si="10">H22+K22+N22+Q22+T22+W22+Z22+AC22+AF22+AI22+AL22+AO22</f>
        <v>0</v>
      </c>
      <c r="F22" s="234">
        <f t="shared" si="10"/>
        <v>0</v>
      </c>
      <c r="G22" s="239"/>
      <c r="H22" s="244"/>
      <c r="I22" s="245"/>
      <c r="J22" s="242"/>
      <c r="K22" s="245"/>
      <c r="L22" s="247"/>
      <c r="M22" s="242"/>
      <c r="N22" s="245"/>
      <c r="O22" s="245"/>
      <c r="P22" s="242"/>
      <c r="Q22" s="245"/>
      <c r="R22" s="245"/>
      <c r="S22" s="242"/>
      <c r="T22" s="245"/>
      <c r="U22" s="245"/>
      <c r="V22" s="242"/>
      <c r="W22" s="245"/>
      <c r="X22" s="245"/>
      <c r="Y22" s="242"/>
      <c r="Z22" s="245"/>
      <c r="AA22" s="243"/>
      <c r="AB22" s="242"/>
      <c r="AC22" s="247"/>
      <c r="AD22" s="242"/>
      <c r="AE22" s="242"/>
      <c r="AF22" s="247"/>
      <c r="AG22" s="242"/>
      <c r="AH22" s="242"/>
      <c r="AI22" s="248"/>
      <c r="AJ22" s="242"/>
      <c r="AK22" s="242"/>
      <c r="AL22" s="248"/>
      <c r="AM22" s="242"/>
      <c r="AN22" s="242"/>
      <c r="AO22" s="246"/>
      <c r="AP22" s="242"/>
      <c r="AQ22" s="242"/>
      <c r="AR22" s="570"/>
    </row>
    <row r="23" spans="1:44" ht="34.799999999999997" hidden="1" customHeight="1" thickBot="1">
      <c r="A23" s="555"/>
      <c r="B23" s="556"/>
      <c r="C23" s="557"/>
      <c r="D23" s="157" t="s">
        <v>2</v>
      </c>
      <c r="E23" s="234">
        <f t="shared" si="10"/>
        <v>0</v>
      </c>
      <c r="F23" s="234">
        <f t="shared" si="10"/>
        <v>0</v>
      </c>
      <c r="G23" s="239"/>
      <c r="H23" s="244"/>
      <c r="I23" s="245"/>
      <c r="J23" s="242"/>
      <c r="K23" s="245"/>
      <c r="L23" s="247"/>
      <c r="M23" s="242"/>
      <c r="N23" s="245"/>
      <c r="O23" s="245"/>
      <c r="P23" s="242"/>
      <c r="Q23" s="245"/>
      <c r="R23" s="245"/>
      <c r="S23" s="242"/>
      <c r="T23" s="245"/>
      <c r="U23" s="245"/>
      <c r="V23" s="242"/>
      <c r="W23" s="245"/>
      <c r="X23" s="245"/>
      <c r="Y23" s="242"/>
      <c r="Z23" s="245"/>
      <c r="AA23" s="243"/>
      <c r="AB23" s="242"/>
      <c r="AC23" s="247"/>
      <c r="AD23" s="242"/>
      <c r="AE23" s="242"/>
      <c r="AF23" s="247"/>
      <c r="AG23" s="242"/>
      <c r="AH23" s="242"/>
      <c r="AI23" s="248"/>
      <c r="AJ23" s="242"/>
      <c r="AK23" s="242"/>
      <c r="AL23" s="248"/>
      <c r="AM23" s="242"/>
      <c r="AN23" s="242"/>
      <c r="AO23" s="246"/>
      <c r="AP23" s="242"/>
      <c r="AQ23" s="242"/>
      <c r="AR23" s="570"/>
    </row>
    <row r="24" spans="1:44" ht="34.799999999999997" hidden="1" customHeight="1" thickBot="1">
      <c r="A24" s="555"/>
      <c r="B24" s="556"/>
      <c r="C24" s="557"/>
      <c r="D24" s="157" t="s">
        <v>43</v>
      </c>
      <c r="E24" s="234">
        <f t="shared" si="10"/>
        <v>0</v>
      </c>
      <c r="F24" s="234">
        <f t="shared" si="10"/>
        <v>0</v>
      </c>
      <c r="G24" s="239"/>
      <c r="H24" s="244"/>
      <c r="I24" s="245"/>
      <c r="J24" s="242"/>
      <c r="K24" s="245"/>
      <c r="L24" s="247"/>
      <c r="M24" s="242"/>
      <c r="N24" s="245"/>
      <c r="O24" s="245"/>
      <c r="P24" s="242"/>
      <c r="Q24" s="245"/>
      <c r="R24" s="245"/>
      <c r="S24" s="242"/>
      <c r="T24" s="245"/>
      <c r="U24" s="245"/>
      <c r="V24" s="242"/>
      <c r="W24" s="245"/>
      <c r="X24" s="245"/>
      <c r="Y24" s="242"/>
      <c r="Z24" s="245"/>
      <c r="AA24" s="243"/>
      <c r="AB24" s="242"/>
      <c r="AC24" s="247"/>
      <c r="AD24" s="242"/>
      <c r="AE24" s="242"/>
      <c r="AF24" s="247"/>
      <c r="AG24" s="242"/>
      <c r="AH24" s="242"/>
      <c r="AI24" s="248"/>
      <c r="AJ24" s="242"/>
      <c r="AK24" s="242"/>
      <c r="AL24" s="248"/>
      <c r="AM24" s="242"/>
      <c r="AN24" s="242"/>
      <c r="AO24" s="246"/>
      <c r="AP24" s="242"/>
      <c r="AQ24" s="242"/>
      <c r="AR24" s="570"/>
    </row>
    <row r="25" spans="1:44" ht="34.799999999999997" hidden="1" customHeight="1" thickBot="1">
      <c r="A25" s="558"/>
      <c r="B25" s="559"/>
      <c r="C25" s="560"/>
      <c r="D25" s="353" t="s">
        <v>271</v>
      </c>
      <c r="E25" s="302">
        <f t="shared" si="10"/>
        <v>0</v>
      </c>
      <c r="F25" s="303">
        <f t="shared" si="10"/>
        <v>0</v>
      </c>
      <c r="G25" s="304"/>
      <c r="H25" s="334"/>
      <c r="I25" s="305"/>
      <c r="J25" s="307"/>
      <c r="K25" s="305"/>
      <c r="L25" s="335"/>
      <c r="M25" s="307"/>
      <c r="N25" s="305"/>
      <c r="O25" s="305"/>
      <c r="P25" s="307"/>
      <c r="Q25" s="305"/>
      <c r="R25" s="305"/>
      <c r="S25" s="307"/>
      <c r="T25" s="305"/>
      <c r="U25" s="305"/>
      <c r="V25" s="307"/>
      <c r="W25" s="305"/>
      <c r="X25" s="305"/>
      <c r="Y25" s="307"/>
      <c r="Z25" s="305"/>
      <c r="AA25" s="336"/>
      <c r="AB25" s="307"/>
      <c r="AC25" s="335"/>
      <c r="AD25" s="307"/>
      <c r="AE25" s="307"/>
      <c r="AF25" s="335"/>
      <c r="AG25" s="307"/>
      <c r="AH25" s="307"/>
      <c r="AI25" s="337"/>
      <c r="AJ25" s="307"/>
      <c r="AK25" s="307"/>
      <c r="AL25" s="337"/>
      <c r="AM25" s="307"/>
      <c r="AN25" s="307"/>
      <c r="AO25" s="308"/>
      <c r="AP25" s="307"/>
      <c r="AQ25" s="307"/>
      <c r="AR25" s="571"/>
    </row>
    <row r="26" spans="1:44" ht="22.2" hidden="1" customHeight="1" thickBot="1">
      <c r="A26" s="524" t="s">
        <v>288</v>
      </c>
      <c r="B26" s="561"/>
      <c r="C26" s="562"/>
      <c r="D26" s="347" t="s">
        <v>41</v>
      </c>
      <c r="E26" s="232">
        <f>E27+E28+E29+E30</f>
        <v>0</v>
      </c>
      <c r="F26" s="232">
        <f>F27+F28+F29+F30</f>
        <v>0</v>
      </c>
      <c r="G26" s="355"/>
      <c r="H26" s="356"/>
      <c r="I26" s="357"/>
      <c r="J26" s="358"/>
      <c r="K26" s="357"/>
      <c r="L26" s="359"/>
      <c r="M26" s="358"/>
      <c r="N26" s="357"/>
      <c r="O26" s="357"/>
      <c r="P26" s="358"/>
      <c r="Q26" s="357"/>
      <c r="R26" s="357"/>
      <c r="S26" s="358"/>
      <c r="T26" s="357"/>
      <c r="U26" s="357"/>
      <c r="V26" s="358"/>
      <c r="W26" s="357"/>
      <c r="X26" s="357"/>
      <c r="Y26" s="358"/>
      <c r="Z26" s="357"/>
      <c r="AA26" s="360"/>
      <c r="AB26" s="358"/>
      <c r="AC26" s="359"/>
      <c r="AD26" s="358"/>
      <c r="AE26" s="358"/>
      <c r="AF26" s="359"/>
      <c r="AG26" s="358"/>
      <c r="AH26" s="358"/>
      <c r="AI26" s="361"/>
      <c r="AJ26" s="358"/>
      <c r="AK26" s="358"/>
      <c r="AL26" s="361"/>
      <c r="AM26" s="358"/>
      <c r="AN26" s="358"/>
      <c r="AO26" s="362"/>
      <c r="AP26" s="358"/>
      <c r="AQ26" s="358"/>
      <c r="AR26" s="569"/>
    </row>
    <row r="27" spans="1:44" ht="34.799999999999997" hidden="1" customHeight="1" thickBot="1">
      <c r="A27" s="563"/>
      <c r="B27" s="564"/>
      <c r="C27" s="565"/>
      <c r="D27" s="156" t="s">
        <v>37</v>
      </c>
      <c r="E27" s="234">
        <f t="shared" ref="E27:F30" si="11">H27+K27+N27+Q27+T27+W27+Z27+AC27+AF27+AI27+AL27+AO27</f>
        <v>0</v>
      </c>
      <c r="F27" s="234">
        <f t="shared" si="11"/>
        <v>0</v>
      </c>
      <c r="G27" s="239"/>
      <c r="H27" s="244"/>
      <c r="I27" s="245"/>
      <c r="J27" s="242"/>
      <c r="K27" s="245"/>
      <c r="L27" s="247"/>
      <c r="M27" s="242"/>
      <c r="N27" s="245"/>
      <c r="O27" s="245"/>
      <c r="P27" s="242"/>
      <c r="Q27" s="245"/>
      <c r="R27" s="245"/>
      <c r="S27" s="242"/>
      <c r="T27" s="245"/>
      <c r="U27" s="245"/>
      <c r="V27" s="242"/>
      <c r="W27" s="245"/>
      <c r="X27" s="245"/>
      <c r="Y27" s="242"/>
      <c r="Z27" s="245"/>
      <c r="AA27" s="243"/>
      <c r="AB27" s="242"/>
      <c r="AC27" s="247"/>
      <c r="AD27" s="242"/>
      <c r="AE27" s="242"/>
      <c r="AF27" s="247"/>
      <c r="AG27" s="242"/>
      <c r="AH27" s="242"/>
      <c r="AI27" s="248"/>
      <c r="AJ27" s="242"/>
      <c r="AK27" s="242"/>
      <c r="AL27" s="248"/>
      <c r="AM27" s="242"/>
      <c r="AN27" s="242"/>
      <c r="AO27" s="246"/>
      <c r="AP27" s="242"/>
      <c r="AQ27" s="242"/>
      <c r="AR27" s="570"/>
    </row>
    <row r="28" spans="1:44" ht="34.799999999999997" hidden="1" customHeight="1" thickBot="1">
      <c r="A28" s="563"/>
      <c r="B28" s="564"/>
      <c r="C28" s="565"/>
      <c r="D28" s="157" t="s">
        <v>2</v>
      </c>
      <c r="E28" s="234">
        <f t="shared" si="11"/>
        <v>0</v>
      </c>
      <c r="F28" s="234">
        <f t="shared" si="11"/>
        <v>0</v>
      </c>
      <c r="G28" s="239"/>
      <c r="H28" s="244"/>
      <c r="I28" s="245"/>
      <c r="J28" s="242"/>
      <c r="K28" s="245"/>
      <c r="L28" s="247"/>
      <c r="M28" s="242"/>
      <c r="N28" s="245"/>
      <c r="O28" s="245"/>
      <c r="P28" s="242"/>
      <c r="Q28" s="245"/>
      <c r="R28" s="245"/>
      <c r="S28" s="242"/>
      <c r="T28" s="245"/>
      <c r="U28" s="245"/>
      <c r="V28" s="242"/>
      <c r="W28" s="245"/>
      <c r="X28" s="245"/>
      <c r="Y28" s="242"/>
      <c r="Z28" s="245"/>
      <c r="AA28" s="243"/>
      <c r="AB28" s="242"/>
      <c r="AC28" s="247"/>
      <c r="AD28" s="242"/>
      <c r="AE28" s="242"/>
      <c r="AF28" s="247"/>
      <c r="AG28" s="242"/>
      <c r="AH28" s="242"/>
      <c r="AI28" s="248"/>
      <c r="AJ28" s="242"/>
      <c r="AK28" s="242"/>
      <c r="AL28" s="248"/>
      <c r="AM28" s="242"/>
      <c r="AN28" s="242"/>
      <c r="AO28" s="246"/>
      <c r="AP28" s="242"/>
      <c r="AQ28" s="242"/>
      <c r="AR28" s="570"/>
    </row>
    <row r="29" spans="1:44" ht="34.799999999999997" hidden="1" customHeight="1" thickBot="1">
      <c r="A29" s="563"/>
      <c r="B29" s="564"/>
      <c r="C29" s="565"/>
      <c r="D29" s="157" t="s">
        <v>43</v>
      </c>
      <c r="E29" s="234">
        <f t="shared" si="11"/>
        <v>0</v>
      </c>
      <c r="F29" s="234">
        <f t="shared" si="11"/>
        <v>0</v>
      </c>
      <c r="G29" s="239"/>
      <c r="H29" s="244"/>
      <c r="I29" s="245"/>
      <c r="J29" s="242"/>
      <c r="K29" s="245"/>
      <c r="L29" s="247"/>
      <c r="M29" s="242"/>
      <c r="N29" s="245"/>
      <c r="O29" s="245"/>
      <c r="P29" s="242"/>
      <c r="Q29" s="245"/>
      <c r="R29" s="245"/>
      <c r="S29" s="242"/>
      <c r="T29" s="245"/>
      <c r="U29" s="245"/>
      <c r="V29" s="242"/>
      <c r="W29" s="245"/>
      <c r="X29" s="245"/>
      <c r="Y29" s="242"/>
      <c r="Z29" s="245"/>
      <c r="AA29" s="243"/>
      <c r="AB29" s="242"/>
      <c r="AC29" s="247"/>
      <c r="AD29" s="242"/>
      <c r="AE29" s="242"/>
      <c r="AF29" s="247"/>
      <c r="AG29" s="242"/>
      <c r="AH29" s="242"/>
      <c r="AI29" s="248"/>
      <c r="AJ29" s="242"/>
      <c r="AK29" s="242"/>
      <c r="AL29" s="248"/>
      <c r="AM29" s="242"/>
      <c r="AN29" s="242"/>
      <c r="AO29" s="246"/>
      <c r="AP29" s="242"/>
      <c r="AQ29" s="242"/>
      <c r="AR29" s="570"/>
    </row>
    <row r="30" spans="1:44" ht="34.799999999999997" hidden="1" customHeight="1" thickBot="1">
      <c r="A30" s="566"/>
      <c r="B30" s="567"/>
      <c r="C30" s="568"/>
      <c r="D30" s="353" t="s">
        <v>271</v>
      </c>
      <c r="E30" s="302">
        <f t="shared" si="11"/>
        <v>0</v>
      </c>
      <c r="F30" s="303">
        <f t="shared" si="11"/>
        <v>0</v>
      </c>
      <c r="G30" s="304"/>
      <c r="H30" s="334"/>
      <c r="I30" s="305"/>
      <c r="J30" s="307"/>
      <c r="K30" s="305"/>
      <c r="L30" s="335"/>
      <c r="M30" s="307"/>
      <c r="N30" s="305"/>
      <c r="O30" s="305"/>
      <c r="P30" s="307"/>
      <c r="Q30" s="305"/>
      <c r="R30" s="305"/>
      <c r="S30" s="307"/>
      <c r="T30" s="305"/>
      <c r="U30" s="305"/>
      <c r="V30" s="307"/>
      <c r="W30" s="305"/>
      <c r="X30" s="305"/>
      <c r="Y30" s="307"/>
      <c r="Z30" s="305"/>
      <c r="AA30" s="336"/>
      <c r="AB30" s="307"/>
      <c r="AC30" s="335"/>
      <c r="AD30" s="307"/>
      <c r="AE30" s="307"/>
      <c r="AF30" s="335"/>
      <c r="AG30" s="307"/>
      <c r="AH30" s="307"/>
      <c r="AI30" s="337"/>
      <c r="AJ30" s="307"/>
      <c r="AK30" s="307"/>
      <c r="AL30" s="337"/>
      <c r="AM30" s="307"/>
      <c r="AN30" s="307"/>
      <c r="AO30" s="308"/>
      <c r="AP30" s="307"/>
      <c r="AQ30" s="307"/>
      <c r="AR30" s="571"/>
    </row>
    <row r="31" spans="1:44" ht="17.25" customHeight="1" thickBot="1">
      <c r="A31" s="524" t="s">
        <v>284</v>
      </c>
      <c r="B31" s="525"/>
      <c r="C31" s="526"/>
      <c r="D31" s="347" t="s">
        <v>41</v>
      </c>
      <c r="E31" s="696">
        <f>E32+E33+E34+E35</f>
        <v>1227259.7</v>
      </c>
      <c r="F31" s="696">
        <f>F32+F33+F34+F35</f>
        <v>261254.80000000002</v>
      </c>
      <c r="G31" s="697">
        <f>SUM(F31/E31*100)</f>
        <v>21.287654112654398</v>
      </c>
      <c r="H31" s="698">
        <f>SUM(H68+H89)</f>
        <v>36944</v>
      </c>
      <c r="I31" s="698">
        <f>SUM(I68+I89)</f>
        <v>36944</v>
      </c>
      <c r="J31" s="697">
        <f>SUM(I31/H31*100)</f>
        <v>100</v>
      </c>
      <c r="K31" s="698">
        <f>SUM(K68+K89)</f>
        <v>37137.1</v>
      </c>
      <c r="L31" s="698">
        <f>SUM(L68+L89)</f>
        <v>37137.1</v>
      </c>
      <c r="M31" s="697">
        <f>SUM(L31/K31*100)</f>
        <v>100</v>
      </c>
      <c r="N31" s="698">
        <f>SUM(N68+N89)</f>
        <v>187173.7</v>
      </c>
      <c r="O31" s="698">
        <f>SUM(O68+O89)</f>
        <v>187173.7</v>
      </c>
      <c r="P31" s="697">
        <f>SUM(O31/N31*100)</f>
        <v>100</v>
      </c>
      <c r="Q31" s="698">
        <f>SUM(Q68+Q89)</f>
        <v>237319.40000000002</v>
      </c>
      <c r="R31" s="698">
        <f>SUM(R68+R89)</f>
        <v>0</v>
      </c>
      <c r="S31" s="699"/>
      <c r="T31" s="698">
        <f>SUM(T68+T89)</f>
        <v>149548.20000000001</v>
      </c>
      <c r="U31" s="698">
        <f>SUM(U68+U89)</f>
        <v>0</v>
      </c>
      <c r="V31" s="699"/>
      <c r="W31" s="698">
        <f>SUM(W68+W89)</f>
        <v>122686</v>
      </c>
      <c r="X31" s="698">
        <f>SUM(X68+X89)</f>
        <v>0</v>
      </c>
      <c r="Y31" s="699"/>
      <c r="Z31" s="698">
        <f>SUM(Z68+Z89)</f>
        <v>49348.2</v>
      </c>
      <c r="AA31" s="698">
        <f>SUM(AA68+AA89)</f>
        <v>0</v>
      </c>
      <c r="AB31" s="699"/>
      <c r="AC31" s="698">
        <f>SUM(AC68+AC89)</f>
        <v>52348.2</v>
      </c>
      <c r="AD31" s="698">
        <f>SUM(AD68+AD89)</f>
        <v>0</v>
      </c>
      <c r="AE31" s="699"/>
      <c r="AF31" s="698">
        <f>SUM(AF68+AF89)</f>
        <v>49348.2</v>
      </c>
      <c r="AG31" s="698">
        <f>SUM(AG68+AG89)</f>
        <v>0</v>
      </c>
      <c r="AH31" s="699"/>
      <c r="AI31" s="698">
        <f>SUM(AI68+AI89)</f>
        <v>49348.2</v>
      </c>
      <c r="AJ31" s="698">
        <f>SUM(AJ68+AJ89)</f>
        <v>0</v>
      </c>
      <c r="AK31" s="699"/>
      <c r="AL31" s="698">
        <f>SUM(AL68+AL89)</f>
        <v>49348.2</v>
      </c>
      <c r="AM31" s="698">
        <f>SUM(AM68+AM89)</f>
        <v>0</v>
      </c>
      <c r="AN31" s="699"/>
      <c r="AO31" s="698">
        <f>SUM(AO68+AO89)</f>
        <v>206710.3</v>
      </c>
      <c r="AP31" s="698">
        <f>SUM(AP68+AP89)</f>
        <v>0</v>
      </c>
      <c r="AQ31" s="699"/>
      <c r="AR31" s="569"/>
    </row>
    <row r="32" spans="1:44" ht="31.8" thickBot="1">
      <c r="A32" s="527"/>
      <c r="B32" s="528"/>
      <c r="C32" s="529"/>
      <c r="D32" s="157" t="s">
        <v>37</v>
      </c>
      <c r="E32" s="700">
        <f t="shared" ref="E32:F35" si="12">H32+K32+N32+Q32+T32+W32+Z32+AC32+AF32+AI32+AL32+AO32</f>
        <v>3915.4000000000005</v>
      </c>
      <c r="F32" s="700">
        <f t="shared" si="12"/>
        <v>652</v>
      </c>
      <c r="G32" s="697">
        <f t="shared" ref="G32:G34" si="13">SUM(F32/E32*100)</f>
        <v>16.652193901006282</v>
      </c>
      <c r="H32" s="698">
        <f t="shared" ref="H32:I35" si="14">SUM(H69+H90)</f>
        <v>80.8</v>
      </c>
      <c r="I32" s="698">
        <f t="shared" si="14"/>
        <v>80.8</v>
      </c>
      <c r="J32" s="697">
        <f t="shared" ref="J32:J34" si="15">SUM(I32/H32*100)</f>
        <v>100</v>
      </c>
      <c r="K32" s="698">
        <f t="shared" ref="K32:L35" si="16">SUM(K69+K90)</f>
        <v>269.60000000000002</v>
      </c>
      <c r="L32" s="698">
        <f t="shared" si="16"/>
        <v>269.60000000000002</v>
      </c>
      <c r="M32" s="697">
        <f t="shared" ref="M32:M34" si="17">SUM(L32/K32*100)</f>
        <v>100</v>
      </c>
      <c r="N32" s="698">
        <f t="shared" ref="N32:O35" si="18">SUM(N69+N90)</f>
        <v>301.60000000000002</v>
      </c>
      <c r="O32" s="698">
        <f t="shared" si="18"/>
        <v>301.60000000000002</v>
      </c>
      <c r="P32" s="697">
        <f t="shared" ref="P32:P34" si="19">SUM(O32/N32*100)</f>
        <v>100</v>
      </c>
      <c r="Q32" s="698">
        <f t="shared" ref="Q32:Q34" si="20">SUM(Q69+Q90)</f>
        <v>816.2</v>
      </c>
      <c r="R32" s="701"/>
      <c r="S32" s="701"/>
      <c r="T32" s="698">
        <f t="shared" ref="T32:T34" si="21">SUM(T69+T90)</f>
        <v>305.89999999999998</v>
      </c>
      <c r="U32" s="701"/>
      <c r="V32" s="701"/>
      <c r="W32" s="698">
        <f t="shared" ref="W32:W34" si="22">SUM(W69+W90)</f>
        <v>305.89999999999998</v>
      </c>
      <c r="X32" s="701"/>
      <c r="Y32" s="701"/>
      <c r="Z32" s="698">
        <f t="shared" ref="Z32:Z34" si="23">SUM(Z69+Z90)</f>
        <v>305.89999999999998</v>
      </c>
      <c r="AA32" s="702"/>
      <c r="AB32" s="701"/>
      <c r="AC32" s="698">
        <f t="shared" ref="AC32:AC34" si="24">SUM(AC69+AC90)</f>
        <v>305.89999999999998</v>
      </c>
      <c r="AD32" s="701"/>
      <c r="AE32" s="701"/>
      <c r="AF32" s="698">
        <f t="shared" ref="AF32:AF34" si="25">SUM(AF69+AF90)</f>
        <v>305.89999999999998</v>
      </c>
      <c r="AG32" s="701"/>
      <c r="AH32" s="701"/>
      <c r="AI32" s="698">
        <f t="shared" ref="AI32:AI34" si="26">SUM(AI69+AI90)</f>
        <v>305.89999999999998</v>
      </c>
      <c r="AJ32" s="701"/>
      <c r="AK32" s="701"/>
      <c r="AL32" s="698">
        <f t="shared" ref="AL32:AL34" si="27">SUM(AL69+AL90)</f>
        <v>305.89999999999998</v>
      </c>
      <c r="AM32" s="701"/>
      <c r="AN32" s="701"/>
      <c r="AO32" s="698">
        <f t="shared" ref="AO32:AO34" si="28">SUM(AO69+AO90)</f>
        <v>305.89999999999998</v>
      </c>
      <c r="AP32" s="701"/>
      <c r="AQ32" s="701"/>
      <c r="AR32" s="570"/>
    </row>
    <row r="33" spans="1:44" ht="31.2" customHeight="1" thickBot="1">
      <c r="A33" s="527"/>
      <c r="B33" s="528"/>
      <c r="C33" s="529"/>
      <c r="D33" s="157" t="s">
        <v>2</v>
      </c>
      <c r="E33" s="700">
        <f t="shared" si="12"/>
        <v>200093</v>
      </c>
      <c r="F33" s="700">
        <f t="shared" si="12"/>
        <v>41948.6</v>
      </c>
      <c r="G33" s="697">
        <f t="shared" si="13"/>
        <v>20.964551483560143</v>
      </c>
      <c r="H33" s="698">
        <f t="shared" si="14"/>
        <v>13891.5</v>
      </c>
      <c r="I33" s="698">
        <f t="shared" si="14"/>
        <v>13891.5</v>
      </c>
      <c r="J33" s="697">
        <f t="shared" si="15"/>
        <v>100</v>
      </c>
      <c r="K33" s="698">
        <f t="shared" si="16"/>
        <v>13896</v>
      </c>
      <c r="L33" s="698">
        <f t="shared" si="16"/>
        <v>13896</v>
      </c>
      <c r="M33" s="697">
        <f t="shared" si="17"/>
        <v>100</v>
      </c>
      <c r="N33" s="698">
        <f t="shared" si="18"/>
        <v>14161.1</v>
      </c>
      <c r="O33" s="698">
        <f t="shared" si="18"/>
        <v>14161.1</v>
      </c>
      <c r="P33" s="697">
        <f t="shared" si="19"/>
        <v>100</v>
      </c>
      <c r="Q33" s="698">
        <f t="shared" si="20"/>
        <v>19540.100000000002</v>
      </c>
      <c r="R33" s="703"/>
      <c r="S33" s="703"/>
      <c r="T33" s="698">
        <f t="shared" si="21"/>
        <v>15327.2</v>
      </c>
      <c r="U33" s="703"/>
      <c r="V33" s="703"/>
      <c r="W33" s="698">
        <f t="shared" si="22"/>
        <v>15327.2</v>
      </c>
      <c r="X33" s="703"/>
      <c r="Y33" s="703"/>
      <c r="Z33" s="698">
        <f t="shared" si="23"/>
        <v>15127.2</v>
      </c>
      <c r="AA33" s="704"/>
      <c r="AB33" s="703"/>
      <c r="AC33" s="698">
        <f t="shared" si="24"/>
        <v>15127.2</v>
      </c>
      <c r="AD33" s="703"/>
      <c r="AE33" s="703"/>
      <c r="AF33" s="698">
        <f t="shared" si="25"/>
        <v>15127.2</v>
      </c>
      <c r="AG33" s="703"/>
      <c r="AH33" s="703"/>
      <c r="AI33" s="698">
        <f t="shared" si="26"/>
        <v>15127.2</v>
      </c>
      <c r="AJ33" s="703"/>
      <c r="AK33" s="703"/>
      <c r="AL33" s="698">
        <f t="shared" si="27"/>
        <v>15127.2</v>
      </c>
      <c r="AM33" s="703"/>
      <c r="AN33" s="703"/>
      <c r="AO33" s="698">
        <f t="shared" si="28"/>
        <v>32313.9</v>
      </c>
      <c r="AP33" s="703"/>
      <c r="AQ33" s="703"/>
      <c r="AR33" s="570"/>
    </row>
    <row r="34" spans="1:44" ht="34.5" customHeight="1" thickBot="1">
      <c r="A34" s="527"/>
      <c r="B34" s="528"/>
      <c r="C34" s="529"/>
      <c r="D34" s="321" t="s">
        <v>43</v>
      </c>
      <c r="E34" s="700">
        <f t="shared" si="12"/>
        <v>1023251.2999999999</v>
      </c>
      <c r="F34" s="700">
        <f t="shared" si="12"/>
        <v>218654.2</v>
      </c>
      <c r="G34" s="697">
        <f t="shared" si="13"/>
        <v>21.368572900909093</v>
      </c>
      <c r="H34" s="698">
        <f t="shared" si="14"/>
        <v>22971.7</v>
      </c>
      <c r="I34" s="698">
        <f t="shared" si="14"/>
        <v>22971.7</v>
      </c>
      <c r="J34" s="697">
        <f t="shared" si="15"/>
        <v>100</v>
      </c>
      <c r="K34" s="698">
        <f t="shared" si="16"/>
        <v>22971.5</v>
      </c>
      <c r="L34" s="698">
        <f t="shared" si="16"/>
        <v>22971.5</v>
      </c>
      <c r="M34" s="697">
        <f t="shared" si="17"/>
        <v>100</v>
      </c>
      <c r="N34" s="698">
        <f t="shared" si="18"/>
        <v>172711</v>
      </c>
      <c r="O34" s="698">
        <f t="shared" si="18"/>
        <v>172711</v>
      </c>
      <c r="P34" s="697">
        <f t="shared" si="19"/>
        <v>100</v>
      </c>
      <c r="Q34" s="698">
        <f t="shared" si="20"/>
        <v>216963.1</v>
      </c>
      <c r="R34" s="705"/>
      <c r="S34" s="705"/>
      <c r="T34" s="698">
        <f t="shared" si="21"/>
        <v>133915.1</v>
      </c>
      <c r="U34" s="705"/>
      <c r="V34" s="705"/>
      <c r="W34" s="698">
        <f t="shared" si="22"/>
        <v>107052.9</v>
      </c>
      <c r="X34" s="705"/>
      <c r="Y34" s="705"/>
      <c r="Z34" s="698">
        <f t="shared" si="23"/>
        <v>33915.1</v>
      </c>
      <c r="AA34" s="706"/>
      <c r="AB34" s="705"/>
      <c r="AC34" s="698">
        <f t="shared" si="24"/>
        <v>36915.1</v>
      </c>
      <c r="AD34" s="705"/>
      <c r="AE34" s="705"/>
      <c r="AF34" s="698">
        <f t="shared" si="25"/>
        <v>33915.1</v>
      </c>
      <c r="AG34" s="705"/>
      <c r="AH34" s="705"/>
      <c r="AI34" s="698">
        <f t="shared" si="26"/>
        <v>33915.1</v>
      </c>
      <c r="AJ34" s="705"/>
      <c r="AK34" s="705"/>
      <c r="AL34" s="698">
        <f t="shared" si="27"/>
        <v>33915.1</v>
      </c>
      <c r="AM34" s="705"/>
      <c r="AN34" s="705"/>
      <c r="AO34" s="698">
        <f t="shared" si="28"/>
        <v>174090.5</v>
      </c>
      <c r="AP34" s="705"/>
      <c r="AQ34" s="705"/>
      <c r="AR34" s="570"/>
    </row>
    <row r="35" spans="1:44" s="121" customFormat="1" ht="69.75" customHeight="1" thickBot="1">
      <c r="A35" s="530"/>
      <c r="B35" s="531"/>
      <c r="C35" s="532"/>
      <c r="D35" s="363" t="s">
        <v>271</v>
      </c>
      <c r="E35" s="707">
        <f t="shared" si="12"/>
        <v>0</v>
      </c>
      <c r="F35" s="708">
        <f t="shared" si="12"/>
        <v>0</v>
      </c>
      <c r="G35" s="709"/>
      <c r="H35" s="698">
        <f t="shared" si="14"/>
        <v>0</v>
      </c>
      <c r="I35" s="698">
        <f t="shared" si="14"/>
        <v>0</v>
      </c>
      <c r="J35" s="710"/>
      <c r="K35" s="698">
        <f t="shared" si="16"/>
        <v>0</v>
      </c>
      <c r="L35" s="698">
        <f t="shared" si="16"/>
        <v>0</v>
      </c>
      <c r="M35" s="710"/>
      <c r="N35" s="698">
        <f t="shared" si="18"/>
        <v>0</v>
      </c>
      <c r="O35" s="698">
        <f t="shared" si="18"/>
        <v>0</v>
      </c>
      <c r="P35" s="710"/>
      <c r="Q35" s="710"/>
      <c r="R35" s="710"/>
      <c r="S35" s="710"/>
      <c r="T35" s="710"/>
      <c r="U35" s="710"/>
      <c r="V35" s="710"/>
      <c r="W35" s="710"/>
      <c r="X35" s="710"/>
      <c r="Y35" s="710"/>
      <c r="Z35" s="710"/>
      <c r="AA35" s="712"/>
      <c r="AB35" s="710"/>
      <c r="AC35" s="711"/>
      <c r="AD35" s="710"/>
      <c r="AE35" s="710"/>
      <c r="AF35" s="711"/>
      <c r="AG35" s="710"/>
      <c r="AH35" s="710"/>
      <c r="AI35" s="713"/>
      <c r="AJ35" s="710"/>
      <c r="AK35" s="710"/>
      <c r="AL35" s="713"/>
      <c r="AM35" s="710"/>
      <c r="AN35" s="710"/>
      <c r="AO35" s="714"/>
      <c r="AP35" s="710"/>
      <c r="AQ35" s="710"/>
      <c r="AR35" s="571"/>
    </row>
    <row r="36" spans="1:44" ht="21.75" customHeight="1">
      <c r="A36" s="524" t="s">
        <v>282</v>
      </c>
      <c r="B36" s="553"/>
      <c r="C36" s="554"/>
      <c r="D36" s="347" t="s">
        <v>41</v>
      </c>
      <c r="E36" s="232"/>
      <c r="F36" s="232"/>
      <c r="G36" s="348"/>
      <c r="H36" s="332" t="s">
        <v>283</v>
      </c>
      <c r="I36" s="349" t="s">
        <v>283</v>
      </c>
      <c r="J36" s="332" t="s">
        <v>283</v>
      </c>
      <c r="K36" s="349" t="s">
        <v>283</v>
      </c>
      <c r="L36" s="332" t="s">
        <v>283</v>
      </c>
      <c r="M36" s="349" t="s">
        <v>283</v>
      </c>
      <c r="N36" s="332" t="s">
        <v>283</v>
      </c>
      <c r="O36" s="349" t="s">
        <v>283</v>
      </c>
      <c r="P36" s="332" t="s">
        <v>283</v>
      </c>
      <c r="Q36" s="349" t="s">
        <v>283</v>
      </c>
      <c r="R36" s="332" t="s">
        <v>283</v>
      </c>
      <c r="S36" s="349" t="s">
        <v>283</v>
      </c>
      <c r="T36" s="332" t="s">
        <v>283</v>
      </c>
      <c r="U36" s="349" t="s">
        <v>283</v>
      </c>
      <c r="V36" s="332" t="s">
        <v>283</v>
      </c>
      <c r="W36" s="349" t="s">
        <v>283</v>
      </c>
      <c r="X36" s="332" t="s">
        <v>283</v>
      </c>
      <c r="Y36" s="349" t="s">
        <v>283</v>
      </c>
      <c r="Z36" s="332" t="s">
        <v>283</v>
      </c>
      <c r="AA36" s="349" t="s">
        <v>283</v>
      </c>
      <c r="AB36" s="332" t="s">
        <v>283</v>
      </c>
      <c r="AC36" s="349" t="s">
        <v>283</v>
      </c>
      <c r="AD36" s="332" t="s">
        <v>283</v>
      </c>
      <c r="AE36" s="349" t="s">
        <v>283</v>
      </c>
      <c r="AF36" s="332" t="s">
        <v>283</v>
      </c>
      <c r="AG36" s="349" t="s">
        <v>283</v>
      </c>
      <c r="AH36" s="332" t="s">
        <v>283</v>
      </c>
      <c r="AI36" s="349" t="s">
        <v>283</v>
      </c>
      <c r="AJ36" s="332" t="s">
        <v>283</v>
      </c>
      <c r="AK36" s="349" t="s">
        <v>283</v>
      </c>
      <c r="AL36" s="332" t="s">
        <v>283</v>
      </c>
      <c r="AM36" s="349" t="s">
        <v>283</v>
      </c>
      <c r="AN36" s="332" t="s">
        <v>283</v>
      </c>
      <c r="AO36" s="349" t="s">
        <v>283</v>
      </c>
      <c r="AP36" s="332" t="s">
        <v>283</v>
      </c>
      <c r="AQ36" s="349" t="s">
        <v>283</v>
      </c>
      <c r="AR36" s="572"/>
    </row>
    <row r="37" spans="1:44" ht="37.200000000000003" customHeight="1">
      <c r="A37" s="555"/>
      <c r="B37" s="556"/>
      <c r="C37" s="557"/>
      <c r="D37" s="157" t="s">
        <v>37</v>
      </c>
      <c r="E37" s="234"/>
      <c r="F37" s="234"/>
      <c r="G37" s="235"/>
      <c r="H37" s="249" t="s">
        <v>283</v>
      </c>
      <c r="I37" s="250" t="s">
        <v>283</v>
      </c>
      <c r="J37" s="249" t="s">
        <v>283</v>
      </c>
      <c r="K37" s="250" t="s">
        <v>283</v>
      </c>
      <c r="L37" s="249" t="s">
        <v>283</v>
      </c>
      <c r="M37" s="250" t="s">
        <v>283</v>
      </c>
      <c r="N37" s="249" t="s">
        <v>283</v>
      </c>
      <c r="O37" s="250" t="s">
        <v>283</v>
      </c>
      <c r="P37" s="249" t="s">
        <v>283</v>
      </c>
      <c r="Q37" s="250" t="s">
        <v>283</v>
      </c>
      <c r="R37" s="249" t="s">
        <v>283</v>
      </c>
      <c r="S37" s="250" t="s">
        <v>283</v>
      </c>
      <c r="T37" s="249" t="s">
        <v>283</v>
      </c>
      <c r="U37" s="250" t="s">
        <v>283</v>
      </c>
      <c r="V37" s="249" t="s">
        <v>283</v>
      </c>
      <c r="W37" s="250" t="s">
        <v>283</v>
      </c>
      <c r="X37" s="249" t="s">
        <v>283</v>
      </c>
      <c r="Y37" s="250" t="s">
        <v>283</v>
      </c>
      <c r="Z37" s="249" t="s">
        <v>283</v>
      </c>
      <c r="AA37" s="250" t="s">
        <v>283</v>
      </c>
      <c r="AB37" s="249" t="s">
        <v>283</v>
      </c>
      <c r="AC37" s="250" t="s">
        <v>283</v>
      </c>
      <c r="AD37" s="249" t="s">
        <v>283</v>
      </c>
      <c r="AE37" s="250" t="s">
        <v>283</v>
      </c>
      <c r="AF37" s="249" t="s">
        <v>283</v>
      </c>
      <c r="AG37" s="250" t="s">
        <v>283</v>
      </c>
      <c r="AH37" s="249" t="s">
        <v>283</v>
      </c>
      <c r="AI37" s="250" t="s">
        <v>283</v>
      </c>
      <c r="AJ37" s="249" t="s">
        <v>283</v>
      </c>
      <c r="AK37" s="250" t="s">
        <v>283</v>
      </c>
      <c r="AL37" s="249" t="s">
        <v>283</v>
      </c>
      <c r="AM37" s="250" t="s">
        <v>283</v>
      </c>
      <c r="AN37" s="249" t="s">
        <v>283</v>
      </c>
      <c r="AO37" s="250" t="s">
        <v>283</v>
      </c>
      <c r="AP37" s="249" t="s">
        <v>283</v>
      </c>
      <c r="AQ37" s="250" t="s">
        <v>283</v>
      </c>
      <c r="AR37" s="573"/>
    </row>
    <row r="38" spans="1:44" ht="37.200000000000003" customHeight="1">
      <c r="A38" s="555"/>
      <c r="B38" s="556"/>
      <c r="C38" s="557"/>
      <c r="D38" s="157" t="s">
        <v>2</v>
      </c>
      <c r="E38" s="234"/>
      <c r="F38" s="234"/>
      <c r="G38" s="239"/>
      <c r="H38" s="249" t="s">
        <v>283</v>
      </c>
      <c r="I38" s="250" t="s">
        <v>283</v>
      </c>
      <c r="J38" s="249" t="s">
        <v>283</v>
      </c>
      <c r="K38" s="250" t="s">
        <v>283</v>
      </c>
      <c r="L38" s="249" t="s">
        <v>283</v>
      </c>
      <c r="M38" s="250" t="s">
        <v>283</v>
      </c>
      <c r="N38" s="249" t="s">
        <v>283</v>
      </c>
      <c r="O38" s="250" t="s">
        <v>283</v>
      </c>
      <c r="P38" s="249" t="s">
        <v>283</v>
      </c>
      <c r="Q38" s="250" t="s">
        <v>283</v>
      </c>
      <c r="R38" s="249" t="s">
        <v>283</v>
      </c>
      <c r="S38" s="250" t="s">
        <v>283</v>
      </c>
      <c r="T38" s="249" t="s">
        <v>283</v>
      </c>
      <c r="U38" s="250" t="s">
        <v>283</v>
      </c>
      <c r="V38" s="249" t="s">
        <v>283</v>
      </c>
      <c r="W38" s="250" t="s">
        <v>283</v>
      </c>
      <c r="X38" s="249" t="s">
        <v>283</v>
      </c>
      <c r="Y38" s="250" t="s">
        <v>283</v>
      </c>
      <c r="Z38" s="249" t="s">
        <v>283</v>
      </c>
      <c r="AA38" s="250" t="s">
        <v>283</v>
      </c>
      <c r="AB38" s="249" t="s">
        <v>283</v>
      </c>
      <c r="AC38" s="250" t="s">
        <v>283</v>
      </c>
      <c r="AD38" s="249" t="s">
        <v>283</v>
      </c>
      <c r="AE38" s="250" t="s">
        <v>283</v>
      </c>
      <c r="AF38" s="249" t="s">
        <v>283</v>
      </c>
      <c r="AG38" s="250" t="s">
        <v>283</v>
      </c>
      <c r="AH38" s="249" t="s">
        <v>283</v>
      </c>
      <c r="AI38" s="250" t="s">
        <v>283</v>
      </c>
      <c r="AJ38" s="249" t="s">
        <v>283</v>
      </c>
      <c r="AK38" s="250" t="s">
        <v>283</v>
      </c>
      <c r="AL38" s="249" t="s">
        <v>283</v>
      </c>
      <c r="AM38" s="250" t="s">
        <v>283</v>
      </c>
      <c r="AN38" s="249" t="s">
        <v>283</v>
      </c>
      <c r="AO38" s="250" t="s">
        <v>283</v>
      </c>
      <c r="AP38" s="249" t="s">
        <v>283</v>
      </c>
      <c r="AQ38" s="250" t="s">
        <v>283</v>
      </c>
      <c r="AR38" s="573"/>
    </row>
    <row r="39" spans="1:44" ht="37.200000000000003" customHeight="1">
      <c r="A39" s="555"/>
      <c r="B39" s="556"/>
      <c r="C39" s="557"/>
      <c r="D39" s="321" t="s">
        <v>43</v>
      </c>
      <c r="E39" s="234"/>
      <c r="F39" s="234"/>
      <c r="G39" s="239"/>
      <c r="H39" s="249" t="s">
        <v>283</v>
      </c>
      <c r="I39" s="250" t="s">
        <v>283</v>
      </c>
      <c r="J39" s="249" t="s">
        <v>283</v>
      </c>
      <c r="K39" s="250" t="s">
        <v>283</v>
      </c>
      <c r="L39" s="249" t="s">
        <v>283</v>
      </c>
      <c r="M39" s="250" t="s">
        <v>283</v>
      </c>
      <c r="N39" s="249" t="s">
        <v>283</v>
      </c>
      <c r="O39" s="250" t="s">
        <v>283</v>
      </c>
      <c r="P39" s="249" t="s">
        <v>283</v>
      </c>
      <c r="Q39" s="250" t="s">
        <v>283</v>
      </c>
      <c r="R39" s="249" t="s">
        <v>283</v>
      </c>
      <c r="S39" s="250" t="s">
        <v>283</v>
      </c>
      <c r="T39" s="249" t="s">
        <v>283</v>
      </c>
      <c r="U39" s="250" t="s">
        <v>283</v>
      </c>
      <c r="V39" s="249" t="s">
        <v>283</v>
      </c>
      <c r="W39" s="250" t="s">
        <v>283</v>
      </c>
      <c r="X39" s="249" t="s">
        <v>283</v>
      </c>
      <c r="Y39" s="250" t="s">
        <v>283</v>
      </c>
      <c r="Z39" s="249" t="s">
        <v>283</v>
      </c>
      <c r="AA39" s="250" t="s">
        <v>283</v>
      </c>
      <c r="AB39" s="249" t="s">
        <v>283</v>
      </c>
      <c r="AC39" s="250" t="s">
        <v>283</v>
      </c>
      <c r="AD39" s="249" t="s">
        <v>283</v>
      </c>
      <c r="AE39" s="250" t="s">
        <v>283</v>
      </c>
      <c r="AF39" s="249" t="s">
        <v>283</v>
      </c>
      <c r="AG39" s="250" t="s">
        <v>283</v>
      </c>
      <c r="AH39" s="249" t="s">
        <v>283</v>
      </c>
      <c r="AI39" s="250" t="s">
        <v>283</v>
      </c>
      <c r="AJ39" s="249" t="s">
        <v>283</v>
      </c>
      <c r="AK39" s="250" t="s">
        <v>283</v>
      </c>
      <c r="AL39" s="249" t="s">
        <v>283</v>
      </c>
      <c r="AM39" s="250" t="s">
        <v>283</v>
      </c>
      <c r="AN39" s="249" t="s">
        <v>283</v>
      </c>
      <c r="AO39" s="250" t="s">
        <v>283</v>
      </c>
      <c r="AP39" s="249" t="s">
        <v>283</v>
      </c>
      <c r="AQ39" s="250" t="s">
        <v>283</v>
      </c>
      <c r="AR39" s="573"/>
    </row>
    <row r="40" spans="1:44" ht="70.5" customHeight="1" thickBot="1">
      <c r="A40" s="558"/>
      <c r="B40" s="559"/>
      <c r="C40" s="560"/>
      <c r="D40" s="363" t="s">
        <v>271</v>
      </c>
      <c r="E40" s="302"/>
      <c r="F40" s="303"/>
      <c r="G40" s="304"/>
      <c r="H40" s="364" t="s">
        <v>283</v>
      </c>
      <c r="I40" s="365" t="s">
        <v>283</v>
      </c>
      <c r="J40" s="364" t="s">
        <v>283</v>
      </c>
      <c r="K40" s="365" t="s">
        <v>283</v>
      </c>
      <c r="L40" s="364" t="s">
        <v>283</v>
      </c>
      <c r="M40" s="365" t="s">
        <v>283</v>
      </c>
      <c r="N40" s="364" t="s">
        <v>283</v>
      </c>
      <c r="O40" s="365" t="s">
        <v>283</v>
      </c>
      <c r="P40" s="364" t="s">
        <v>283</v>
      </c>
      <c r="Q40" s="365" t="s">
        <v>283</v>
      </c>
      <c r="R40" s="364" t="s">
        <v>283</v>
      </c>
      <c r="S40" s="365" t="s">
        <v>283</v>
      </c>
      <c r="T40" s="364" t="s">
        <v>283</v>
      </c>
      <c r="U40" s="365" t="s">
        <v>283</v>
      </c>
      <c r="V40" s="364" t="s">
        <v>283</v>
      </c>
      <c r="W40" s="365" t="s">
        <v>283</v>
      </c>
      <c r="X40" s="364" t="s">
        <v>283</v>
      </c>
      <c r="Y40" s="365" t="s">
        <v>283</v>
      </c>
      <c r="Z40" s="364" t="s">
        <v>283</v>
      </c>
      <c r="AA40" s="365" t="s">
        <v>283</v>
      </c>
      <c r="AB40" s="364" t="s">
        <v>283</v>
      </c>
      <c r="AC40" s="365" t="s">
        <v>283</v>
      </c>
      <c r="AD40" s="364" t="s">
        <v>283</v>
      </c>
      <c r="AE40" s="365" t="s">
        <v>283</v>
      </c>
      <c r="AF40" s="364" t="s">
        <v>283</v>
      </c>
      <c r="AG40" s="365" t="s">
        <v>283</v>
      </c>
      <c r="AH40" s="364" t="s">
        <v>283</v>
      </c>
      <c r="AI40" s="365" t="s">
        <v>283</v>
      </c>
      <c r="AJ40" s="364" t="s">
        <v>283</v>
      </c>
      <c r="AK40" s="365" t="s">
        <v>283</v>
      </c>
      <c r="AL40" s="364" t="s">
        <v>283</v>
      </c>
      <c r="AM40" s="365" t="s">
        <v>283</v>
      </c>
      <c r="AN40" s="364" t="s">
        <v>283</v>
      </c>
      <c r="AO40" s="365" t="s">
        <v>283</v>
      </c>
      <c r="AP40" s="364" t="s">
        <v>283</v>
      </c>
      <c r="AQ40" s="365" t="s">
        <v>283</v>
      </c>
      <c r="AR40" s="574"/>
    </row>
    <row r="41" spans="1:44" s="108" customFormat="1" ht="16.2" thickBot="1">
      <c r="A41" s="541" t="s">
        <v>274</v>
      </c>
      <c r="B41" s="542"/>
      <c r="C41" s="542"/>
      <c r="D41" s="542"/>
      <c r="E41" s="542"/>
      <c r="F41" s="542"/>
      <c r="G41" s="542"/>
      <c r="H41" s="542"/>
      <c r="I41" s="542"/>
      <c r="J41" s="542"/>
      <c r="K41" s="542"/>
      <c r="L41" s="542"/>
      <c r="M41" s="542"/>
      <c r="N41" s="542"/>
      <c r="O41" s="542"/>
      <c r="P41" s="542"/>
      <c r="Q41" s="542"/>
      <c r="R41" s="542"/>
      <c r="S41" s="542"/>
      <c r="T41" s="542"/>
      <c r="U41" s="542"/>
      <c r="V41" s="542"/>
      <c r="W41" s="542"/>
      <c r="X41" s="542"/>
      <c r="Y41" s="542"/>
      <c r="Z41" s="542"/>
      <c r="AA41" s="542"/>
      <c r="AB41" s="542"/>
      <c r="AC41" s="542"/>
      <c r="AD41" s="542"/>
      <c r="AE41" s="542"/>
      <c r="AF41" s="542"/>
      <c r="AG41" s="542"/>
      <c r="AH41" s="542"/>
      <c r="AI41" s="542"/>
      <c r="AJ41" s="542"/>
      <c r="AK41" s="542"/>
      <c r="AL41" s="542"/>
      <c r="AM41" s="542"/>
      <c r="AN41" s="542"/>
      <c r="AO41" s="542"/>
      <c r="AP41" s="542"/>
      <c r="AQ41" s="542"/>
      <c r="AR41" s="543"/>
    </row>
    <row r="42" spans="1:44" ht="18.75" customHeight="1">
      <c r="A42" s="520" t="s">
        <v>1</v>
      </c>
      <c r="B42" s="522" t="s">
        <v>325</v>
      </c>
      <c r="C42" s="522" t="s">
        <v>297</v>
      </c>
      <c r="D42" s="366" t="s">
        <v>41</v>
      </c>
      <c r="E42" s="232">
        <f>E43+E44+E45+E46</f>
        <v>179862.60000000003</v>
      </c>
      <c r="F42" s="232">
        <f>F43+F44+F45+F46</f>
        <v>41674.6</v>
      </c>
      <c r="G42" s="367">
        <f>F42/E42</f>
        <v>0.23170242173748179</v>
      </c>
      <c r="H42" s="349">
        <f>H43+H44+H45+H46</f>
        <v>13891.5</v>
      </c>
      <c r="I42" s="349">
        <f>I43+I44+I45+I46</f>
        <v>13891.5</v>
      </c>
      <c r="J42" s="367">
        <f>I42/H42</f>
        <v>1</v>
      </c>
      <c r="K42" s="349">
        <f>K43+K44+K45+K46</f>
        <v>13891.6</v>
      </c>
      <c r="L42" s="349">
        <f>L43+L44+L45+L46</f>
        <v>13891.6</v>
      </c>
      <c r="M42" s="367">
        <f>L42/K42</f>
        <v>1</v>
      </c>
      <c r="N42" s="349">
        <f>N43+N44+N45+N46</f>
        <v>13891.5</v>
      </c>
      <c r="O42" s="349">
        <f>O43+O44+O45+O46</f>
        <v>13891.5</v>
      </c>
      <c r="P42" s="367">
        <f>O42/N42</f>
        <v>1</v>
      </c>
      <c r="Q42" s="349">
        <f>Q43+Q44+Q45+Q46</f>
        <v>18279.2</v>
      </c>
      <c r="R42" s="349">
        <f>R43+R44+R45+R46</f>
        <v>0</v>
      </c>
      <c r="S42" s="318"/>
      <c r="T42" s="349">
        <f>T43+T44+T45+T46</f>
        <v>14988.6</v>
      </c>
      <c r="U42" s="349">
        <f>U43+U44+U45+U46</f>
        <v>0</v>
      </c>
      <c r="V42" s="318"/>
      <c r="W42" s="349">
        <f>W43+W44+W45+W46</f>
        <v>14988.6</v>
      </c>
      <c r="X42" s="349">
        <f>X43+X44+X45+X46</f>
        <v>0</v>
      </c>
      <c r="Y42" s="318"/>
      <c r="Z42" s="349">
        <f>Z43+Z44+Z45+Z46</f>
        <v>14988.6</v>
      </c>
      <c r="AA42" s="318"/>
      <c r="AB42" s="368"/>
      <c r="AC42" s="349">
        <f>AC43+AC44+AC45+AC46</f>
        <v>14988.6</v>
      </c>
      <c r="AD42" s="369"/>
      <c r="AE42" s="368"/>
      <c r="AF42" s="349">
        <f>AF43+AF44+AF45+AF46</f>
        <v>14988.6</v>
      </c>
      <c r="AG42" s="369"/>
      <c r="AH42" s="368"/>
      <c r="AI42" s="349">
        <f>AI43+AI44+AI45+AI46</f>
        <v>14988.6</v>
      </c>
      <c r="AJ42" s="318"/>
      <c r="AK42" s="318"/>
      <c r="AL42" s="349">
        <f>AL43+AL44+AL45+AL46</f>
        <v>14988.6</v>
      </c>
      <c r="AM42" s="369"/>
      <c r="AN42" s="368"/>
      <c r="AO42" s="349">
        <f>AO43+AO44+AO45+AO46</f>
        <v>14988.6</v>
      </c>
      <c r="AP42" s="349">
        <f>AP43+AP44+AP45+AP46</f>
        <v>0</v>
      </c>
      <c r="AQ42" s="368"/>
      <c r="AR42" s="547" t="s">
        <v>344</v>
      </c>
    </row>
    <row r="43" spans="1:44" ht="31.2">
      <c r="A43" s="518"/>
      <c r="B43" s="519"/>
      <c r="C43" s="519"/>
      <c r="D43" s="139" t="s">
        <v>37</v>
      </c>
      <c r="E43" s="234">
        <f t="shared" ref="E43:F46" si="29">H43+K43+N43+Q43+T43+W43+Z43+AC43+AF43+AI43+AL43+AO43</f>
        <v>0</v>
      </c>
      <c r="F43" s="234">
        <f t="shared" si="29"/>
        <v>0</v>
      </c>
      <c r="G43" s="263"/>
      <c r="H43" s="237"/>
      <c r="I43" s="237"/>
      <c r="J43" s="264"/>
      <c r="K43" s="237"/>
      <c r="L43" s="237"/>
      <c r="M43" s="264"/>
      <c r="N43" s="237"/>
      <c r="O43" s="237"/>
      <c r="P43" s="264"/>
      <c r="Q43" s="237"/>
      <c r="R43" s="237"/>
      <c r="S43" s="264"/>
      <c r="T43" s="237"/>
      <c r="U43" s="237"/>
      <c r="V43" s="264"/>
      <c r="W43" s="237"/>
      <c r="X43" s="237"/>
      <c r="Y43" s="264"/>
      <c r="Z43" s="237"/>
      <c r="AA43" s="264"/>
      <c r="AB43" s="268"/>
      <c r="AC43" s="237"/>
      <c r="AD43" s="269"/>
      <c r="AE43" s="268"/>
      <c r="AF43" s="237"/>
      <c r="AG43" s="269"/>
      <c r="AH43" s="268"/>
      <c r="AI43" s="270"/>
      <c r="AJ43" s="237"/>
      <c r="AK43" s="237"/>
      <c r="AL43" s="237"/>
      <c r="AM43" s="269"/>
      <c r="AN43" s="268"/>
      <c r="AO43" s="237"/>
      <c r="AP43" s="251"/>
      <c r="AQ43" s="268"/>
      <c r="AR43" s="548"/>
    </row>
    <row r="44" spans="1:44" ht="46.5" customHeight="1">
      <c r="A44" s="518"/>
      <c r="B44" s="519"/>
      <c r="C44" s="519"/>
      <c r="D44" s="139" t="s">
        <v>2</v>
      </c>
      <c r="E44" s="234">
        <f t="shared" si="29"/>
        <v>179862.60000000003</v>
      </c>
      <c r="F44" s="234">
        <f t="shared" si="29"/>
        <v>41674.6</v>
      </c>
      <c r="G44" s="310">
        <f>F44/E44</f>
        <v>0.23170242173748179</v>
      </c>
      <c r="H44" s="255">
        <v>13891.5</v>
      </c>
      <c r="I44" s="255">
        <v>13891.5</v>
      </c>
      <c r="J44" s="310">
        <f>I44/H44</f>
        <v>1</v>
      </c>
      <c r="K44" s="255">
        <v>13891.6</v>
      </c>
      <c r="L44" s="255">
        <v>13891.6</v>
      </c>
      <c r="M44" s="310">
        <f>L44/K44</f>
        <v>1</v>
      </c>
      <c r="N44" s="255">
        <v>13891.5</v>
      </c>
      <c r="O44" s="255">
        <v>13891.5</v>
      </c>
      <c r="P44" s="310">
        <f>O44/N44</f>
        <v>1</v>
      </c>
      <c r="Q44" s="255">
        <v>18279.2</v>
      </c>
      <c r="R44" s="255"/>
      <c r="S44" s="240"/>
      <c r="T44" s="255">
        <v>14988.6</v>
      </c>
      <c r="U44" s="255"/>
      <c r="V44" s="240"/>
      <c r="W44" s="255">
        <v>14988.6</v>
      </c>
      <c r="X44" s="255"/>
      <c r="Y44" s="240"/>
      <c r="Z44" s="255">
        <v>14988.6</v>
      </c>
      <c r="AA44" s="240"/>
      <c r="AB44" s="272"/>
      <c r="AC44" s="255">
        <v>14988.6</v>
      </c>
      <c r="AD44" s="273"/>
      <c r="AE44" s="272"/>
      <c r="AF44" s="255">
        <v>14988.6</v>
      </c>
      <c r="AG44" s="273"/>
      <c r="AH44" s="272"/>
      <c r="AI44" s="255">
        <v>14988.6</v>
      </c>
      <c r="AJ44" s="240"/>
      <c r="AK44" s="240"/>
      <c r="AL44" s="255">
        <v>14988.6</v>
      </c>
      <c r="AM44" s="273"/>
      <c r="AN44" s="272"/>
      <c r="AO44" s="255">
        <v>14988.6</v>
      </c>
      <c r="AP44" s="256"/>
      <c r="AQ44" s="272"/>
      <c r="AR44" s="548"/>
    </row>
    <row r="45" spans="1:44" ht="27" customHeight="1">
      <c r="A45" s="518"/>
      <c r="B45" s="519"/>
      <c r="C45" s="519"/>
      <c r="D45" s="140" t="s">
        <v>43</v>
      </c>
      <c r="E45" s="234">
        <f t="shared" si="29"/>
        <v>0</v>
      </c>
      <c r="F45" s="234">
        <f t="shared" si="29"/>
        <v>0</v>
      </c>
      <c r="G45" s="239"/>
      <c r="H45" s="245"/>
      <c r="I45" s="245"/>
      <c r="J45" s="242"/>
      <c r="K45" s="245"/>
      <c r="L45" s="245"/>
      <c r="M45" s="242"/>
      <c r="N45" s="245"/>
      <c r="O45" s="245"/>
      <c r="P45" s="274"/>
      <c r="Q45" s="245"/>
      <c r="R45" s="245"/>
      <c r="S45" s="242"/>
      <c r="T45" s="245"/>
      <c r="U45" s="245"/>
      <c r="V45" s="242"/>
      <c r="W45" s="245"/>
      <c r="X45" s="245"/>
      <c r="Y45" s="242"/>
      <c r="Z45" s="245"/>
      <c r="AA45" s="242"/>
      <c r="AB45" s="274"/>
      <c r="AC45" s="245"/>
      <c r="AD45" s="275"/>
      <c r="AE45" s="274"/>
      <c r="AF45" s="245"/>
      <c r="AG45" s="275"/>
      <c r="AH45" s="274"/>
      <c r="AI45" s="245"/>
      <c r="AJ45" s="275"/>
      <c r="AK45" s="274"/>
      <c r="AL45" s="245"/>
      <c r="AM45" s="275"/>
      <c r="AN45" s="274"/>
      <c r="AO45" s="245"/>
      <c r="AP45" s="247"/>
      <c r="AQ45" s="276"/>
      <c r="AR45" s="548"/>
    </row>
    <row r="46" spans="1:44" s="121" customFormat="1" ht="94.5" customHeight="1" thickBot="1">
      <c r="A46" s="521"/>
      <c r="B46" s="523"/>
      <c r="C46" s="523"/>
      <c r="D46" s="301" t="s">
        <v>271</v>
      </c>
      <c r="E46" s="302">
        <f t="shared" si="29"/>
        <v>0</v>
      </c>
      <c r="F46" s="303">
        <f t="shared" si="29"/>
        <v>0</v>
      </c>
      <c r="G46" s="304"/>
      <c r="H46" s="305"/>
      <c r="I46" s="305"/>
      <c r="J46" s="307"/>
      <c r="K46" s="305"/>
      <c r="L46" s="305"/>
      <c r="M46" s="307"/>
      <c r="N46" s="305"/>
      <c r="O46" s="305"/>
      <c r="P46" s="309"/>
      <c r="Q46" s="305"/>
      <c r="R46" s="305"/>
      <c r="S46" s="307"/>
      <c r="T46" s="305"/>
      <c r="U46" s="305"/>
      <c r="V46" s="307"/>
      <c r="W46" s="305"/>
      <c r="X46" s="305"/>
      <c r="Y46" s="307"/>
      <c r="Z46" s="305"/>
      <c r="AA46" s="307"/>
      <c r="AB46" s="309"/>
      <c r="AC46" s="305"/>
      <c r="AD46" s="306"/>
      <c r="AE46" s="309"/>
      <c r="AF46" s="305"/>
      <c r="AG46" s="306"/>
      <c r="AH46" s="309"/>
      <c r="AI46" s="305"/>
      <c r="AJ46" s="306"/>
      <c r="AK46" s="309"/>
      <c r="AL46" s="305"/>
      <c r="AM46" s="306"/>
      <c r="AN46" s="309"/>
      <c r="AO46" s="305"/>
      <c r="AP46" s="335"/>
      <c r="AQ46" s="309"/>
      <c r="AR46" s="549"/>
    </row>
    <row r="47" spans="1:44" ht="18.75" hidden="1" customHeight="1">
      <c r="A47" s="518" t="s">
        <v>265</v>
      </c>
      <c r="B47" s="519" t="s">
        <v>280</v>
      </c>
      <c r="C47" s="519"/>
      <c r="D47" s="265" t="s">
        <v>41</v>
      </c>
      <c r="E47" s="331">
        <f>E48+E49+E50+E51</f>
        <v>0</v>
      </c>
      <c r="F47" s="331" t="e">
        <f>F48+F49+F50+F51</f>
        <v>#REF!</v>
      </c>
      <c r="G47" s="266"/>
      <c r="H47" s="277"/>
      <c r="I47" s="277"/>
      <c r="J47" s="233"/>
      <c r="K47" s="277"/>
      <c r="L47" s="277"/>
      <c r="M47" s="233"/>
      <c r="N47" s="277"/>
      <c r="O47" s="277"/>
      <c r="P47" s="267"/>
      <c r="Q47" s="277"/>
      <c r="R47" s="277"/>
      <c r="S47" s="233"/>
      <c r="T47" s="277"/>
      <c r="U47" s="277"/>
      <c r="V47" s="233"/>
      <c r="W47" s="277"/>
      <c r="X47" s="277"/>
      <c r="Y47" s="233"/>
      <c r="Z47" s="277"/>
      <c r="AA47" s="233"/>
      <c r="AB47" s="267"/>
      <c r="AC47" s="277"/>
      <c r="AD47" s="278"/>
      <c r="AE47" s="267"/>
      <c r="AF47" s="277"/>
      <c r="AG47" s="278"/>
      <c r="AH47" s="267"/>
      <c r="AI47" s="279"/>
      <c r="AJ47" s="233"/>
      <c r="AK47" s="233"/>
      <c r="AL47" s="277"/>
      <c r="AM47" s="278"/>
      <c r="AN47" s="267"/>
      <c r="AO47" s="277"/>
      <c r="AP47" s="280"/>
      <c r="AQ47" s="267"/>
      <c r="AR47" s="548"/>
    </row>
    <row r="48" spans="1:44" ht="31.95" hidden="1" customHeight="1">
      <c r="A48" s="518"/>
      <c r="B48" s="519"/>
      <c r="C48" s="519"/>
      <c r="D48" s="139" t="s">
        <v>37</v>
      </c>
      <c r="E48" s="234">
        <f>H48+K48+N48+Q48+T48+W48+Z48+AC48+AF48+AI48+AL48+AO48</f>
        <v>0</v>
      </c>
      <c r="F48" s="234" t="e">
        <f>I48+L48+O48+R48+U48+X48+#REF!+#REF!+#REF!+#REF!+#REF!+AP48</f>
        <v>#REF!</v>
      </c>
      <c r="G48" s="263"/>
      <c r="H48" s="237"/>
      <c r="I48" s="237"/>
      <c r="J48" s="264"/>
      <c r="K48" s="237"/>
      <c r="L48" s="237"/>
      <c r="M48" s="264"/>
      <c r="N48" s="237"/>
      <c r="O48" s="237"/>
      <c r="P48" s="268"/>
      <c r="Q48" s="237"/>
      <c r="R48" s="237"/>
      <c r="S48" s="264"/>
      <c r="T48" s="237"/>
      <c r="U48" s="237"/>
      <c r="V48" s="264"/>
      <c r="W48" s="237"/>
      <c r="X48" s="237"/>
      <c r="Y48" s="264"/>
      <c r="Z48" s="237"/>
      <c r="AA48" s="264"/>
      <c r="AB48" s="268"/>
      <c r="AC48" s="237"/>
      <c r="AD48" s="269"/>
      <c r="AE48" s="268"/>
      <c r="AF48" s="237"/>
      <c r="AG48" s="269"/>
      <c r="AH48" s="268"/>
      <c r="AI48" s="270"/>
      <c r="AJ48" s="237"/>
      <c r="AK48" s="237"/>
      <c r="AL48" s="237"/>
      <c r="AM48" s="269"/>
      <c r="AN48" s="268"/>
      <c r="AO48" s="237"/>
      <c r="AP48" s="251"/>
      <c r="AQ48" s="268"/>
      <c r="AR48" s="548"/>
    </row>
    <row r="49" spans="1:44" ht="34.950000000000003" hidden="1" customHeight="1">
      <c r="A49" s="518"/>
      <c r="B49" s="519"/>
      <c r="C49" s="519"/>
      <c r="D49" s="139" t="s">
        <v>2</v>
      </c>
      <c r="E49" s="234">
        <f>H49+K49+N49+Q49+T49+W49+Z49+AC49+AF49+AI49+AL49+AO49</f>
        <v>0</v>
      </c>
      <c r="F49" s="234" t="e">
        <f>I49+L49+O49+R49+U49+X49+#REF!+#REF!+#REF!+#REF!+#REF!+AP49</f>
        <v>#REF!</v>
      </c>
      <c r="G49" s="271"/>
      <c r="H49" s="255"/>
      <c r="I49" s="255"/>
      <c r="J49" s="240"/>
      <c r="K49" s="255"/>
      <c r="L49" s="255"/>
      <c r="M49" s="240"/>
      <c r="N49" s="255"/>
      <c r="O49" s="255"/>
      <c r="P49" s="272"/>
      <c r="Q49" s="255"/>
      <c r="R49" s="255"/>
      <c r="S49" s="240"/>
      <c r="T49" s="255"/>
      <c r="U49" s="255"/>
      <c r="V49" s="240"/>
      <c r="W49" s="255"/>
      <c r="X49" s="255"/>
      <c r="Y49" s="240"/>
      <c r="Z49" s="255"/>
      <c r="AA49" s="240"/>
      <c r="AB49" s="272"/>
      <c r="AC49" s="255"/>
      <c r="AD49" s="273"/>
      <c r="AE49" s="272"/>
      <c r="AF49" s="255"/>
      <c r="AG49" s="273"/>
      <c r="AH49" s="272"/>
      <c r="AI49" s="281"/>
      <c r="AJ49" s="240"/>
      <c r="AK49" s="240"/>
      <c r="AL49" s="255"/>
      <c r="AM49" s="273"/>
      <c r="AN49" s="272"/>
      <c r="AO49" s="255"/>
      <c r="AP49" s="256"/>
      <c r="AQ49" s="272"/>
      <c r="AR49" s="548"/>
    </row>
    <row r="50" spans="1:44" ht="21.75" hidden="1" customHeight="1">
      <c r="A50" s="518"/>
      <c r="B50" s="519"/>
      <c r="C50" s="519"/>
      <c r="D50" s="140" t="s">
        <v>43</v>
      </c>
      <c r="E50" s="234">
        <f>H50+K50+N50+Q50+T50+W50+Z50+AC50+AF50+AI50+AL50+AO50</f>
        <v>0</v>
      </c>
      <c r="F50" s="234" t="e">
        <f>I50+L50+O50+R50+U50+X50+#REF!+#REF!+#REF!+#REF!+#REF!+AP50</f>
        <v>#REF!</v>
      </c>
      <c r="G50" s="271"/>
      <c r="H50" s="255"/>
      <c r="I50" s="255"/>
      <c r="J50" s="240"/>
      <c r="K50" s="255"/>
      <c r="L50" s="255"/>
      <c r="M50" s="240"/>
      <c r="N50" s="255"/>
      <c r="O50" s="255"/>
      <c r="P50" s="272"/>
      <c r="Q50" s="255"/>
      <c r="R50" s="255"/>
      <c r="S50" s="240"/>
      <c r="T50" s="255"/>
      <c r="U50" s="255"/>
      <c r="V50" s="240"/>
      <c r="W50" s="255"/>
      <c r="X50" s="255"/>
      <c r="Y50" s="240"/>
      <c r="Z50" s="255"/>
      <c r="AA50" s="240"/>
      <c r="AB50" s="272"/>
      <c r="AC50" s="255"/>
      <c r="AD50" s="273"/>
      <c r="AE50" s="272"/>
      <c r="AF50" s="255"/>
      <c r="AG50" s="273"/>
      <c r="AH50" s="272"/>
      <c r="AI50" s="255"/>
      <c r="AJ50" s="273"/>
      <c r="AK50" s="272"/>
      <c r="AL50" s="255"/>
      <c r="AM50" s="273"/>
      <c r="AN50" s="272"/>
      <c r="AO50" s="255"/>
      <c r="AP50" s="256"/>
      <c r="AQ50" s="282"/>
      <c r="AR50" s="548"/>
    </row>
    <row r="51" spans="1:44" ht="34.950000000000003" hidden="1" customHeight="1" thickBot="1">
      <c r="A51" s="518"/>
      <c r="B51" s="519"/>
      <c r="C51" s="519"/>
      <c r="D51" s="370" t="s">
        <v>271</v>
      </c>
      <c r="E51" s="261">
        <f>H51+K51+N51+Q51+T51+W51+Z51+AC51+AF51+AI51+AL51+AO51</f>
        <v>0</v>
      </c>
      <c r="F51" s="260" t="e">
        <f>I51+L51+O51+R51+U51+X51+#REF!+#REF!+#REF!+#REF!+#REF!+AP51</f>
        <v>#REF!</v>
      </c>
      <c r="G51" s="239"/>
      <c r="H51" s="245"/>
      <c r="I51" s="245"/>
      <c r="J51" s="242"/>
      <c r="K51" s="245"/>
      <c r="L51" s="245"/>
      <c r="M51" s="242"/>
      <c r="N51" s="245"/>
      <c r="O51" s="245"/>
      <c r="P51" s="274"/>
      <c r="Q51" s="245"/>
      <c r="R51" s="245"/>
      <c r="S51" s="242"/>
      <c r="T51" s="245"/>
      <c r="U51" s="245"/>
      <c r="V51" s="242"/>
      <c r="W51" s="245"/>
      <c r="X51" s="245"/>
      <c r="Y51" s="242"/>
      <c r="Z51" s="245"/>
      <c r="AA51" s="242"/>
      <c r="AB51" s="274"/>
      <c r="AC51" s="245"/>
      <c r="AD51" s="275"/>
      <c r="AE51" s="274"/>
      <c r="AF51" s="245"/>
      <c r="AG51" s="275"/>
      <c r="AH51" s="274"/>
      <c r="AI51" s="245"/>
      <c r="AJ51" s="275"/>
      <c r="AK51" s="274"/>
      <c r="AL51" s="245"/>
      <c r="AM51" s="275"/>
      <c r="AN51" s="274"/>
      <c r="AO51" s="245"/>
      <c r="AP51" s="247"/>
      <c r="AQ51" s="274"/>
      <c r="AR51" s="548"/>
    </row>
    <row r="52" spans="1:44" s="121" customFormat="1" ht="22.2" customHeight="1" thickBot="1">
      <c r="A52" s="591" t="s">
        <v>3</v>
      </c>
      <c r="B52" s="594" t="s">
        <v>301</v>
      </c>
      <c r="C52" s="594" t="s">
        <v>327</v>
      </c>
      <c r="D52" s="366" t="s">
        <v>41</v>
      </c>
      <c r="E52" s="232">
        <f>E53+E54+E55+E56</f>
        <v>886634.99999999988</v>
      </c>
      <c r="F52" s="232">
        <f>F53+F54+F55+F56</f>
        <v>219580.2</v>
      </c>
      <c r="G52" s="367">
        <f t="shared" ref="G52:G55" si="30">F52/E52</f>
        <v>0.24765568695122575</v>
      </c>
      <c r="H52" s="349">
        <f>H53+H54+H55+H56</f>
        <v>23052.5</v>
      </c>
      <c r="I52" s="349">
        <f>I53+I54+I55+I56</f>
        <v>23052.5</v>
      </c>
      <c r="J52" s="367">
        <f t="shared" ref="J52:J55" si="31">I52/H52</f>
        <v>1</v>
      </c>
      <c r="K52" s="349">
        <f>K53+K54+K55+K56</f>
        <v>23245.5</v>
      </c>
      <c r="L52" s="349">
        <f>L53+L54+L55+L56</f>
        <v>23245.5</v>
      </c>
      <c r="M52" s="367">
        <f>L52/K52</f>
        <v>1</v>
      </c>
      <c r="N52" s="349">
        <f>N53+N54+N55+N56</f>
        <v>173282.2</v>
      </c>
      <c r="O52" s="349">
        <f>O53+O54+O55+O56</f>
        <v>173282.2</v>
      </c>
      <c r="P52" s="367">
        <f>O52/N52</f>
        <v>1</v>
      </c>
      <c r="Q52" s="349">
        <f>Q53+Q54+Q55+Q56</f>
        <v>219040.2</v>
      </c>
      <c r="R52" s="349">
        <f>R53+R54+R55+R56</f>
        <v>0</v>
      </c>
      <c r="S52" s="318"/>
      <c r="T52" s="349">
        <f>T53+T54+T55+T56</f>
        <v>134359.6</v>
      </c>
      <c r="U52" s="349">
        <f>U53+U54+U55+U56</f>
        <v>0</v>
      </c>
      <c r="V52" s="318"/>
      <c r="W52" s="349">
        <f>W53+W54+W55+W56</f>
        <v>107497.4</v>
      </c>
      <c r="X52" s="349">
        <f>X53+X54+X55+X56</f>
        <v>0</v>
      </c>
      <c r="Y52" s="318"/>
      <c r="Z52" s="349">
        <f>Z53+Z54+Z55+Z56</f>
        <v>34359.599999999999</v>
      </c>
      <c r="AA52" s="318"/>
      <c r="AB52" s="368"/>
      <c r="AC52" s="349">
        <f>AC53+AC54+AC55+AC56</f>
        <v>34359.599999999999</v>
      </c>
      <c r="AD52" s="369"/>
      <c r="AE52" s="368"/>
      <c r="AF52" s="349">
        <f>AF53+AF54+AF55+AF56</f>
        <v>34359.599999999999</v>
      </c>
      <c r="AG52" s="369"/>
      <c r="AH52" s="368"/>
      <c r="AI52" s="349">
        <f>AI53+AI54+AI55+AI56</f>
        <v>34359.599999999999</v>
      </c>
      <c r="AJ52" s="318"/>
      <c r="AK52" s="318"/>
      <c r="AL52" s="349">
        <f>AL53+AL54+AL55+AL56</f>
        <v>34359.599999999999</v>
      </c>
      <c r="AM52" s="369"/>
      <c r="AN52" s="368"/>
      <c r="AO52" s="349">
        <f>AO53+AO54+AO55+AO56</f>
        <v>34359.599999999999</v>
      </c>
      <c r="AP52" s="349">
        <f>AP53+AP54+AP55+AP56</f>
        <v>0</v>
      </c>
      <c r="AQ52" s="368"/>
      <c r="AR52" s="669" t="s">
        <v>343</v>
      </c>
    </row>
    <row r="53" spans="1:44" ht="31.2">
      <c r="A53" s="592"/>
      <c r="B53" s="595"/>
      <c r="C53" s="595"/>
      <c r="D53" s="139" t="s">
        <v>37</v>
      </c>
      <c r="E53" s="234">
        <f t="shared" ref="E53:F56" si="32">H53+K53+N53+Q53+T53+W53+Z53+AC53+AF53+AI53+AL53+AO53</f>
        <v>3915.4000000000005</v>
      </c>
      <c r="F53" s="234">
        <f t="shared" si="32"/>
        <v>652</v>
      </c>
      <c r="G53" s="310">
        <f t="shared" si="30"/>
        <v>0.16652193901006282</v>
      </c>
      <c r="H53" s="284">
        <v>80.8</v>
      </c>
      <c r="I53" s="284">
        <v>80.8</v>
      </c>
      <c r="J53" s="310">
        <f t="shared" si="31"/>
        <v>1</v>
      </c>
      <c r="K53" s="284">
        <v>269.60000000000002</v>
      </c>
      <c r="L53" s="284">
        <v>269.60000000000002</v>
      </c>
      <c r="M53" s="367">
        <f>L53/K53</f>
        <v>1</v>
      </c>
      <c r="N53" s="284">
        <v>301.60000000000002</v>
      </c>
      <c r="O53" s="284">
        <v>301.60000000000002</v>
      </c>
      <c r="P53" s="367">
        <f>O53/N53</f>
        <v>1</v>
      </c>
      <c r="Q53" s="284">
        <v>816.2</v>
      </c>
      <c r="R53" s="284"/>
      <c r="S53" s="285"/>
      <c r="T53" s="284">
        <v>305.89999999999998</v>
      </c>
      <c r="U53" s="284"/>
      <c r="V53" s="285"/>
      <c r="W53" s="284">
        <v>305.89999999999998</v>
      </c>
      <c r="X53" s="284"/>
      <c r="Y53" s="285"/>
      <c r="Z53" s="284">
        <v>305.89999999999998</v>
      </c>
      <c r="AA53" s="285"/>
      <c r="AB53" s="286"/>
      <c r="AC53" s="284">
        <v>305.89999999999998</v>
      </c>
      <c r="AD53" s="287"/>
      <c r="AE53" s="286"/>
      <c r="AF53" s="284">
        <v>305.89999999999998</v>
      </c>
      <c r="AG53" s="287"/>
      <c r="AH53" s="286"/>
      <c r="AI53" s="284">
        <v>305.89999999999998</v>
      </c>
      <c r="AJ53" s="284"/>
      <c r="AK53" s="284"/>
      <c r="AL53" s="284">
        <v>305.89999999999998</v>
      </c>
      <c r="AM53" s="287"/>
      <c r="AN53" s="286"/>
      <c r="AO53" s="284">
        <v>305.89999999999998</v>
      </c>
      <c r="AP53" s="288"/>
      <c r="AQ53" s="286"/>
      <c r="AR53" s="670"/>
    </row>
    <row r="54" spans="1:44" ht="31.2" customHeight="1">
      <c r="A54" s="592"/>
      <c r="B54" s="595"/>
      <c r="C54" s="595"/>
      <c r="D54" s="139" t="s">
        <v>2</v>
      </c>
      <c r="E54" s="234">
        <f t="shared" si="32"/>
        <v>2643.6999999999994</v>
      </c>
      <c r="F54" s="234">
        <f t="shared" si="32"/>
        <v>274</v>
      </c>
      <c r="G54" s="310">
        <f t="shared" si="30"/>
        <v>0.10364262208268717</v>
      </c>
      <c r="H54" s="255"/>
      <c r="I54" s="255"/>
      <c r="J54" s="310"/>
      <c r="K54" s="255">
        <v>4.4000000000000004</v>
      </c>
      <c r="L54" s="255">
        <v>4.4000000000000004</v>
      </c>
      <c r="M54" s="310">
        <f>L54/K54</f>
        <v>1</v>
      </c>
      <c r="N54" s="255">
        <v>269.60000000000002</v>
      </c>
      <c r="O54" s="255">
        <v>269.60000000000002</v>
      </c>
      <c r="P54" s="310">
        <f>O54/N54</f>
        <v>1</v>
      </c>
      <c r="Q54" s="255">
        <v>1260.9000000000001</v>
      </c>
      <c r="R54" s="255"/>
      <c r="S54" s="240"/>
      <c r="T54" s="255">
        <v>138.6</v>
      </c>
      <c r="U54" s="255"/>
      <c r="V54" s="240"/>
      <c r="W54" s="255">
        <v>138.6</v>
      </c>
      <c r="X54" s="255"/>
      <c r="Y54" s="240"/>
      <c r="Z54" s="255">
        <v>138.6</v>
      </c>
      <c r="AA54" s="240"/>
      <c r="AB54" s="272"/>
      <c r="AC54" s="255">
        <v>138.6</v>
      </c>
      <c r="AD54" s="273"/>
      <c r="AE54" s="272"/>
      <c r="AF54" s="255">
        <v>138.6</v>
      </c>
      <c r="AG54" s="273"/>
      <c r="AH54" s="272"/>
      <c r="AI54" s="255">
        <v>138.6</v>
      </c>
      <c r="AJ54" s="240"/>
      <c r="AK54" s="240"/>
      <c r="AL54" s="255">
        <v>138.6</v>
      </c>
      <c r="AM54" s="273"/>
      <c r="AN54" s="272"/>
      <c r="AO54" s="255">
        <v>138.6</v>
      </c>
      <c r="AP54" s="256"/>
      <c r="AQ54" s="272"/>
      <c r="AR54" s="670"/>
    </row>
    <row r="55" spans="1:44" ht="51.75" customHeight="1">
      <c r="A55" s="592"/>
      <c r="B55" s="595"/>
      <c r="C55" s="595"/>
      <c r="D55" s="140" t="s">
        <v>43</v>
      </c>
      <c r="E55" s="234">
        <f t="shared" si="32"/>
        <v>880075.89999999991</v>
      </c>
      <c r="F55" s="234">
        <f t="shared" si="32"/>
        <v>218654.2</v>
      </c>
      <c r="G55" s="310">
        <f t="shared" si="30"/>
        <v>0.24844925307010457</v>
      </c>
      <c r="H55" s="255">
        <v>22971.7</v>
      </c>
      <c r="I55" s="255">
        <v>22971.7</v>
      </c>
      <c r="J55" s="310">
        <f t="shared" si="31"/>
        <v>1</v>
      </c>
      <c r="K55" s="255">
        <v>22971.5</v>
      </c>
      <c r="L55" s="255">
        <v>22971.5</v>
      </c>
      <c r="M55" s="310">
        <f>L55/K55</f>
        <v>1</v>
      </c>
      <c r="N55" s="255">
        <v>172711</v>
      </c>
      <c r="O55" s="255">
        <v>172711</v>
      </c>
      <c r="P55" s="310">
        <f>O55/N55</f>
        <v>1</v>
      </c>
      <c r="Q55" s="255">
        <v>216963.1</v>
      </c>
      <c r="R55" s="255"/>
      <c r="S55" s="240"/>
      <c r="T55" s="255">
        <v>133915.1</v>
      </c>
      <c r="U55" s="255"/>
      <c r="V55" s="240"/>
      <c r="W55" s="255">
        <v>107052.9</v>
      </c>
      <c r="X55" s="255"/>
      <c r="Y55" s="240"/>
      <c r="Z55" s="255">
        <v>33915.1</v>
      </c>
      <c r="AA55" s="240"/>
      <c r="AB55" s="272"/>
      <c r="AC55" s="255">
        <v>33915.1</v>
      </c>
      <c r="AD55" s="273"/>
      <c r="AE55" s="272"/>
      <c r="AF55" s="255">
        <v>33915.1</v>
      </c>
      <c r="AG55" s="273"/>
      <c r="AH55" s="272"/>
      <c r="AI55" s="255">
        <v>33915.1</v>
      </c>
      <c r="AJ55" s="273"/>
      <c r="AK55" s="272"/>
      <c r="AL55" s="255">
        <v>33915.1</v>
      </c>
      <c r="AM55" s="273"/>
      <c r="AN55" s="272"/>
      <c r="AO55" s="255">
        <v>33915.1</v>
      </c>
      <c r="AP55" s="256"/>
      <c r="AQ55" s="282"/>
      <c r="AR55" s="670"/>
    </row>
    <row r="56" spans="1:44" ht="409.5" customHeight="1">
      <c r="A56" s="592"/>
      <c r="B56" s="595"/>
      <c r="C56" s="595"/>
      <c r="D56" s="597" t="s">
        <v>271</v>
      </c>
      <c r="E56" s="599">
        <f t="shared" si="32"/>
        <v>0</v>
      </c>
      <c r="F56" s="599">
        <f t="shared" si="32"/>
        <v>0</v>
      </c>
      <c r="G56" s="601"/>
      <c r="H56" s="575"/>
      <c r="I56" s="575"/>
      <c r="J56" s="577"/>
      <c r="K56" s="575"/>
      <c r="L56" s="575"/>
      <c r="M56" s="577"/>
      <c r="N56" s="575"/>
      <c r="O56" s="575"/>
      <c r="P56" s="577"/>
      <c r="Q56" s="575"/>
      <c r="R56" s="575"/>
      <c r="S56" s="577"/>
      <c r="T56" s="575"/>
      <c r="U56" s="575"/>
      <c r="V56" s="577"/>
      <c r="W56" s="575"/>
      <c r="X56" s="575"/>
      <c r="Y56" s="577"/>
      <c r="Z56" s="575"/>
      <c r="AA56" s="577"/>
      <c r="AB56" s="577"/>
      <c r="AC56" s="575"/>
      <c r="AD56" s="577"/>
      <c r="AE56" s="577"/>
      <c r="AF56" s="575"/>
      <c r="AG56" s="577"/>
      <c r="AH56" s="577"/>
      <c r="AI56" s="672"/>
      <c r="AJ56" s="577"/>
      <c r="AK56" s="577"/>
      <c r="AL56" s="575"/>
      <c r="AM56" s="577"/>
      <c r="AN56" s="577"/>
      <c r="AO56" s="575"/>
      <c r="AP56" s="575"/>
      <c r="AQ56" s="577"/>
      <c r="AR56" s="670"/>
    </row>
    <row r="57" spans="1:44" ht="409.6" customHeight="1" thickBot="1">
      <c r="A57" s="593"/>
      <c r="B57" s="596"/>
      <c r="C57" s="596"/>
      <c r="D57" s="598"/>
      <c r="E57" s="600"/>
      <c r="F57" s="600"/>
      <c r="G57" s="602"/>
      <c r="H57" s="576"/>
      <c r="I57" s="576"/>
      <c r="J57" s="578"/>
      <c r="K57" s="576"/>
      <c r="L57" s="576"/>
      <c r="M57" s="578"/>
      <c r="N57" s="576"/>
      <c r="O57" s="576"/>
      <c r="P57" s="578"/>
      <c r="Q57" s="576"/>
      <c r="R57" s="576"/>
      <c r="S57" s="578"/>
      <c r="T57" s="576"/>
      <c r="U57" s="576"/>
      <c r="V57" s="578"/>
      <c r="W57" s="576"/>
      <c r="X57" s="576"/>
      <c r="Y57" s="578"/>
      <c r="Z57" s="576"/>
      <c r="AA57" s="578"/>
      <c r="AB57" s="578"/>
      <c r="AC57" s="576"/>
      <c r="AD57" s="578"/>
      <c r="AE57" s="578"/>
      <c r="AF57" s="576"/>
      <c r="AG57" s="578"/>
      <c r="AH57" s="578"/>
      <c r="AI57" s="672"/>
      <c r="AJ57" s="578"/>
      <c r="AK57" s="578"/>
      <c r="AL57" s="576"/>
      <c r="AM57" s="578"/>
      <c r="AN57" s="578"/>
      <c r="AO57" s="576"/>
      <c r="AP57" s="576"/>
      <c r="AQ57" s="578"/>
      <c r="AR57" s="671"/>
    </row>
    <row r="58" spans="1:44" s="121" customFormat="1" ht="22.2" customHeight="1">
      <c r="A58" s="520" t="s">
        <v>4</v>
      </c>
      <c r="B58" s="522" t="s">
        <v>298</v>
      </c>
      <c r="C58" s="522" t="s">
        <v>297</v>
      </c>
      <c r="D58" s="366" t="s">
        <v>41</v>
      </c>
      <c r="E58" s="232">
        <f>E59+E60+E61+E62</f>
        <v>3000</v>
      </c>
      <c r="F58" s="232">
        <f>F59+F60+F61+F62</f>
        <v>0</v>
      </c>
      <c r="G58" s="348"/>
      <c r="H58" s="349"/>
      <c r="I58" s="349"/>
      <c r="J58" s="318"/>
      <c r="K58" s="349"/>
      <c r="L58" s="349"/>
      <c r="M58" s="318"/>
      <c r="N58" s="349"/>
      <c r="O58" s="349"/>
      <c r="P58" s="368"/>
      <c r="Q58" s="349"/>
      <c r="R58" s="349"/>
      <c r="S58" s="318"/>
      <c r="T58" s="349"/>
      <c r="U58" s="349"/>
      <c r="V58" s="318"/>
      <c r="W58" s="349"/>
      <c r="X58" s="349"/>
      <c r="Y58" s="318"/>
      <c r="Z58" s="349">
        <f>Z61</f>
        <v>0</v>
      </c>
      <c r="AA58" s="318"/>
      <c r="AB58" s="368"/>
      <c r="AC58" s="349">
        <f>AC61</f>
        <v>3000</v>
      </c>
      <c r="AD58" s="369"/>
      <c r="AE58" s="368"/>
      <c r="AF58" s="349"/>
      <c r="AG58" s="369"/>
      <c r="AH58" s="368"/>
      <c r="AI58" s="279"/>
      <c r="AJ58" s="318"/>
      <c r="AK58" s="318"/>
      <c r="AL58" s="349"/>
      <c r="AM58" s="369"/>
      <c r="AN58" s="368"/>
      <c r="AO58" s="349"/>
      <c r="AP58" s="350"/>
      <c r="AQ58" s="368"/>
      <c r="AR58" s="547" t="s">
        <v>345</v>
      </c>
    </row>
    <row r="59" spans="1:44" ht="31.2">
      <c r="A59" s="518"/>
      <c r="B59" s="519"/>
      <c r="C59" s="519"/>
      <c r="D59" s="139" t="s">
        <v>37</v>
      </c>
      <c r="E59" s="234">
        <f t="shared" ref="E59:F62" si="33">H59+K59+N59+Q59+T59+W59+Z59+AC59+AF59+AI59+AL59+AO59</f>
        <v>0</v>
      </c>
      <c r="F59" s="234">
        <f t="shared" si="33"/>
        <v>0</v>
      </c>
      <c r="G59" s="283"/>
      <c r="H59" s="284"/>
      <c r="I59" s="284"/>
      <c r="J59" s="285"/>
      <c r="K59" s="284"/>
      <c r="L59" s="284"/>
      <c r="M59" s="285"/>
      <c r="N59" s="284"/>
      <c r="O59" s="284"/>
      <c r="P59" s="286"/>
      <c r="Q59" s="284"/>
      <c r="R59" s="284"/>
      <c r="S59" s="285"/>
      <c r="T59" s="284"/>
      <c r="U59" s="284"/>
      <c r="V59" s="285"/>
      <c r="W59" s="284"/>
      <c r="X59" s="284"/>
      <c r="Y59" s="285"/>
      <c r="Z59" s="284"/>
      <c r="AA59" s="285"/>
      <c r="AB59" s="286"/>
      <c r="AC59" s="284"/>
      <c r="AD59" s="287"/>
      <c r="AE59" s="286"/>
      <c r="AF59" s="284"/>
      <c r="AG59" s="287"/>
      <c r="AH59" s="286"/>
      <c r="AI59" s="289"/>
      <c r="AJ59" s="284"/>
      <c r="AK59" s="284"/>
      <c r="AL59" s="284"/>
      <c r="AM59" s="287"/>
      <c r="AN59" s="286"/>
      <c r="AO59" s="284"/>
      <c r="AP59" s="288"/>
      <c r="AQ59" s="286"/>
      <c r="AR59" s="548"/>
    </row>
    <row r="60" spans="1:44" ht="53.25" customHeight="1">
      <c r="A60" s="518"/>
      <c r="B60" s="519"/>
      <c r="C60" s="519"/>
      <c r="D60" s="139" t="s">
        <v>2</v>
      </c>
      <c r="E60" s="234">
        <f t="shared" si="33"/>
        <v>0</v>
      </c>
      <c r="F60" s="234">
        <f t="shared" si="33"/>
        <v>0</v>
      </c>
      <c r="G60" s="271"/>
      <c r="H60" s="255"/>
      <c r="I60" s="255"/>
      <c r="J60" s="240"/>
      <c r="K60" s="255"/>
      <c r="L60" s="255"/>
      <c r="M60" s="240"/>
      <c r="N60" s="255"/>
      <c r="O60" s="255"/>
      <c r="P60" s="272"/>
      <c r="Q60" s="255"/>
      <c r="R60" s="255"/>
      <c r="S60" s="240"/>
      <c r="T60" s="255"/>
      <c r="U60" s="255"/>
      <c r="V60" s="240"/>
      <c r="W60" s="255"/>
      <c r="X60" s="255"/>
      <c r="Y60" s="240"/>
      <c r="Z60" s="255"/>
      <c r="AA60" s="240"/>
      <c r="AB60" s="272"/>
      <c r="AC60" s="255"/>
      <c r="AD60" s="273"/>
      <c r="AE60" s="272"/>
      <c r="AF60" s="255"/>
      <c r="AG60" s="273"/>
      <c r="AH60" s="272"/>
      <c r="AI60" s="281"/>
      <c r="AJ60" s="240"/>
      <c r="AK60" s="240"/>
      <c r="AL60" s="255"/>
      <c r="AM60" s="273"/>
      <c r="AN60" s="272"/>
      <c r="AO60" s="255"/>
      <c r="AP60" s="256"/>
      <c r="AQ60" s="272"/>
      <c r="AR60" s="548"/>
    </row>
    <row r="61" spans="1:44" ht="33.75" customHeight="1">
      <c r="A61" s="518"/>
      <c r="B61" s="519"/>
      <c r="C61" s="519"/>
      <c r="D61" s="140" t="s">
        <v>43</v>
      </c>
      <c r="E61" s="234">
        <f t="shared" si="33"/>
        <v>3000</v>
      </c>
      <c r="F61" s="234">
        <f t="shared" si="33"/>
        <v>0</v>
      </c>
      <c r="G61" s="271"/>
      <c r="H61" s="255"/>
      <c r="I61" s="255"/>
      <c r="J61" s="240"/>
      <c r="K61" s="255"/>
      <c r="L61" s="255"/>
      <c r="M61" s="240"/>
      <c r="N61" s="255"/>
      <c r="O61" s="255"/>
      <c r="P61" s="272"/>
      <c r="Q61" s="255"/>
      <c r="R61" s="255"/>
      <c r="S61" s="240"/>
      <c r="T61" s="255"/>
      <c r="U61" s="255"/>
      <c r="V61" s="240"/>
      <c r="W61" s="255"/>
      <c r="X61" s="255"/>
      <c r="Y61" s="240"/>
      <c r="Z61" s="255"/>
      <c r="AA61" s="240"/>
      <c r="AB61" s="272"/>
      <c r="AC61" s="255">
        <v>3000</v>
      </c>
      <c r="AD61" s="273"/>
      <c r="AE61" s="272"/>
      <c r="AF61" s="255"/>
      <c r="AG61" s="273"/>
      <c r="AH61" s="272"/>
      <c r="AI61" s="255"/>
      <c r="AJ61" s="273"/>
      <c r="AK61" s="272"/>
      <c r="AL61" s="255"/>
      <c r="AM61" s="273"/>
      <c r="AN61" s="272"/>
      <c r="AO61" s="255"/>
      <c r="AP61" s="256"/>
      <c r="AQ61" s="282"/>
      <c r="AR61" s="548"/>
    </row>
    <row r="62" spans="1:44" ht="63" customHeight="1" thickBot="1">
      <c r="A62" s="521"/>
      <c r="B62" s="523"/>
      <c r="C62" s="523"/>
      <c r="D62" s="301" t="s">
        <v>271</v>
      </c>
      <c r="E62" s="302">
        <f t="shared" si="33"/>
        <v>0</v>
      </c>
      <c r="F62" s="303">
        <f t="shared" si="33"/>
        <v>0</v>
      </c>
      <c r="G62" s="304"/>
      <c r="H62" s="305"/>
      <c r="I62" s="305"/>
      <c r="J62" s="307"/>
      <c r="K62" s="305"/>
      <c r="L62" s="305"/>
      <c r="M62" s="307"/>
      <c r="N62" s="305"/>
      <c r="O62" s="305"/>
      <c r="P62" s="309"/>
      <c r="Q62" s="305"/>
      <c r="R62" s="305"/>
      <c r="S62" s="307"/>
      <c r="T62" s="305"/>
      <c r="U62" s="305"/>
      <c r="V62" s="307"/>
      <c r="W62" s="305"/>
      <c r="X62" s="305"/>
      <c r="Y62" s="307"/>
      <c r="Z62" s="305"/>
      <c r="AA62" s="307"/>
      <c r="AB62" s="309"/>
      <c r="AC62" s="305"/>
      <c r="AD62" s="306"/>
      <c r="AE62" s="309"/>
      <c r="AF62" s="305"/>
      <c r="AG62" s="306"/>
      <c r="AH62" s="309"/>
      <c r="AI62" s="305"/>
      <c r="AJ62" s="306"/>
      <c r="AK62" s="309"/>
      <c r="AL62" s="305"/>
      <c r="AM62" s="306"/>
      <c r="AN62" s="309"/>
      <c r="AO62" s="305"/>
      <c r="AP62" s="335"/>
      <c r="AQ62" s="309"/>
      <c r="AR62" s="549"/>
    </row>
    <row r="63" spans="1:44" s="121" customFormat="1" ht="22.2" customHeight="1">
      <c r="A63" s="520" t="s">
        <v>5</v>
      </c>
      <c r="B63" s="522" t="s">
        <v>302</v>
      </c>
      <c r="C63" s="522" t="s">
        <v>297</v>
      </c>
      <c r="D63" s="366" t="s">
        <v>41</v>
      </c>
      <c r="E63" s="232">
        <f>E64+E65+E66+E67</f>
        <v>400</v>
      </c>
      <c r="F63" s="232">
        <f>F64+F65+F66+F67</f>
        <v>0</v>
      </c>
      <c r="G63" s="348"/>
      <c r="H63" s="349"/>
      <c r="I63" s="349"/>
      <c r="J63" s="318"/>
      <c r="K63" s="349"/>
      <c r="L63" s="349"/>
      <c r="M63" s="318"/>
      <c r="N63" s="349"/>
      <c r="O63" s="349"/>
      <c r="P63" s="368"/>
      <c r="Q63" s="349"/>
      <c r="R63" s="349"/>
      <c r="S63" s="318"/>
      <c r="T63" s="349">
        <f>T65</f>
        <v>200</v>
      </c>
      <c r="U63" s="349">
        <f>U66</f>
        <v>0</v>
      </c>
      <c r="V63" s="318"/>
      <c r="W63" s="349">
        <f>W65</f>
        <v>200</v>
      </c>
      <c r="X63" s="349">
        <f>X66</f>
        <v>0</v>
      </c>
      <c r="Y63" s="318"/>
      <c r="Z63" s="349"/>
      <c r="AA63" s="318"/>
      <c r="AB63" s="368"/>
      <c r="AC63" s="349"/>
      <c r="AD63" s="369"/>
      <c r="AE63" s="368"/>
      <c r="AF63" s="349"/>
      <c r="AG63" s="369"/>
      <c r="AH63" s="368"/>
      <c r="AI63" s="371"/>
      <c r="AJ63" s="318"/>
      <c r="AK63" s="318"/>
      <c r="AL63" s="349"/>
      <c r="AM63" s="369"/>
      <c r="AN63" s="368"/>
      <c r="AO63" s="349"/>
      <c r="AP63" s="350"/>
      <c r="AQ63" s="368"/>
      <c r="AR63" s="547" t="s">
        <v>346</v>
      </c>
    </row>
    <row r="64" spans="1:44" ht="31.2">
      <c r="A64" s="518"/>
      <c r="B64" s="519"/>
      <c r="C64" s="519"/>
      <c r="D64" s="139" t="s">
        <v>37</v>
      </c>
      <c r="E64" s="234">
        <f>H64+K64+N64+Q64+T64+W64+Z64+AC64+AF64+AI64+AL64+AO64</f>
        <v>0</v>
      </c>
      <c r="F64" s="234">
        <f>I64+L64+O64+R64+U64+X64+AA64+AD64+AG64+AJ64+AM64+AP64</f>
        <v>0</v>
      </c>
      <c r="G64" s="283"/>
      <c r="H64" s="284"/>
      <c r="I64" s="284"/>
      <c r="J64" s="285"/>
      <c r="K64" s="284"/>
      <c r="L64" s="284"/>
      <c r="M64" s="285"/>
      <c r="N64" s="284"/>
      <c r="O64" s="284"/>
      <c r="P64" s="286"/>
      <c r="Q64" s="284"/>
      <c r="R64" s="284"/>
      <c r="S64" s="285"/>
      <c r="T64" s="284"/>
      <c r="U64" s="284"/>
      <c r="V64" s="285"/>
      <c r="W64" s="284"/>
      <c r="X64" s="284"/>
      <c r="Y64" s="285"/>
      <c r="Z64" s="284"/>
      <c r="AA64" s="285"/>
      <c r="AB64" s="286"/>
      <c r="AC64" s="284"/>
      <c r="AD64" s="287"/>
      <c r="AE64" s="286"/>
      <c r="AF64" s="284"/>
      <c r="AG64" s="287"/>
      <c r="AH64" s="286"/>
      <c r="AI64" s="289"/>
      <c r="AJ64" s="284"/>
      <c r="AK64" s="284"/>
      <c r="AL64" s="284"/>
      <c r="AM64" s="287"/>
      <c r="AN64" s="286"/>
      <c r="AO64" s="284"/>
      <c r="AP64" s="288"/>
      <c r="AQ64" s="286"/>
      <c r="AR64" s="548"/>
    </row>
    <row r="65" spans="1:44" ht="31.2" customHeight="1">
      <c r="A65" s="518"/>
      <c r="B65" s="519"/>
      <c r="C65" s="519"/>
      <c r="D65" s="139" t="s">
        <v>2</v>
      </c>
      <c r="E65" s="234">
        <f>H65+K65+N65+Q65+T65+W65+Z65+AC65+AF65+AI65+AL65+AO65</f>
        <v>400</v>
      </c>
      <c r="F65" s="234">
        <f>I65+L65+O65+R65+U65+X65+AA65+AD65+AG65+AJ65+AM65+AP65</f>
        <v>0</v>
      </c>
      <c r="G65" s="271"/>
      <c r="H65" s="255"/>
      <c r="I65" s="255"/>
      <c r="J65" s="240"/>
      <c r="K65" s="255"/>
      <c r="L65" s="255"/>
      <c r="M65" s="240"/>
      <c r="N65" s="255"/>
      <c r="O65" s="255"/>
      <c r="P65" s="272"/>
      <c r="Q65" s="255"/>
      <c r="R65" s="255"/>
      <c r="S65" s="240"/>
      <c r="T65" s="255">
        <v>200</v>
      </c>
      <c r="U65" s="255"/>
      <c r="V65" s="240"/>
      <c r="W65" s="255">
        <v>200</v>
      </c>
      <c r="X65" s="255"/>
      <c r="Y65" s="240"/>
      <c r="Z65" s="255"/>
      <c r="AA65" s="240"/>
      <c r="AB65" s="272"/>
      <c r="AC65" s="255"/>
      <c r="AD65" s="273"/>
      <c r="AE65" s="272"/>
      <c r="AF65" s="255"/>
      <c r="AG65" s="273"/>
      <c r="AH65" s="272"/>
      <c r="AI65" s="281"/>
      <c r="AJ65" s="240"/>
      <c r="AK65" s="240"/>
      <c r="AL65" s="255"/>
      <c r="AM65" s="273"/>
      <c r="AN65" s="272"/>
      <c r="AO65" s="255"/>
      <c r="AP65" s="256"/>
      <c r="AQ65" s="272"/>
      <c r="AR65" s="548"/>
    </row>
    <row r="66" spans="1:44" ht="36.75" customHeight="1">
      <c r="A66" s="518"/>
      <c r="B66" s="519"/>
      <c r="C66" s="519"/>
      <c r="D66" s="140" t="s">
        <v>43</v>
      </c>
      <c r="E66" s="234"/>
      <c r="F66" s="234">
        <f>I66+L66+O66+R66+U66+X66+AA66+AD66+AG66+AJ66+AM66+AP66</f>
        <v>0</v>
      </c>
      <c r="G66" s="271"/>
      <c r="H66" s="255"/>
      <c r="I66" s="255"/>
      <c r="J66" s="240"/>
      <c r="K66" s="255"/>
      <c r="L66" s="255"/>
      <c r="M66" s="240"/>
      <c r="N66" s="255"/>
      <c r="O66" s="255"/>
      <c r="P66" s="272"/>
      <c r="Q66" s="255"/>
      <c r="R66" s="255"/>
      <c r="S66" s="240"/>
      <c r="T66" s="255"/>
      <c r="U66" s="255"/>
      <c r="V66" s="240"/>
      <c r="W66" s="255"/>
      <c r="X66" s="255"/>
      <c r="Y66" s="240"/>
      <c r="Z66" s="255"/>
      <c r="AA66" s="240"/>
      <c r="AB66" s="272"/>
      <c r="AC66" s="255"/>
      <c r="AD66" s="273"/>
      <c r="AE66" s="272"/>
      <c r="AF66" s="255"/>
      <c r="AG66" s="273"/>
      <c r="AH66" s="272"/>
      <c r="AI66" s="255"/>
      <c r="AJ66" s="273"/>
      <c r="AK66" s="272"/>
      <c r="AL66" s="255"/>
      <c r="AM66" s="273"/>
      <c r="AN66" s="272"/>
      <c r="AO66" s="255"/>
      <c r="AP66" s="256"/>
      <c r="AQ66" s="282"/>
      <c r="AR66" s="548"/>
    </row>
    <row r="67" spans="1:44" ht="84.75" customHeight="1" thickBot="1">
      <c r="A67" s="521"/>
      <c r="B67" s="523"/>
      <c r="C67" s="523"/>
      <c r="D67" s="301" t="s">
        <v>271</v>
      </c>
      <c r="E67" s="302">
        <f>H67+K67+N67+Q67+T67+W67+Z67+AC67+AF67+AI67+AL67+AO67</f>
        <v>0</v>
      </c>
      <c r="F67" s="303">
        <f>I67+L67+O67+R67+U67+X67+AA67+AD67+AG67+AJ67+AM67+AP67</f>
        <v>0</v>
      </c>
      <c r="G67" s="304"/>
      <c r="H67" s="305"/>
      <c r="I67" s="305"/>
      <c r="J67" s="307"/>
      <c r="K67" s="305"/>
      <c r="L67" s="305"/>
      <c r="M67" s="307"/>
      <c r="N67" s="305"/>
      <c r="O67" s="305"/>
      <c r="P67" s="309"/>
      <c r="Q67" s="305"/>
      <c r="R67" s="305"/>
      <c r="S67" s="307"/>
      <c r="T67" s="305"/>
      <c r="U67" s="305"/>
      <c r="V67" s="307"/>
      <c r="W67" s="305"/>
      <c r="X67" s="305"/>
      <c r="Y67" s="307"/>
      <c r="Z67" s="305"/>
      <c r="AA67" s="307"/>
      <c r="AB67" s="309"/>
      <c r="AC67" s="305"/>
      <c r="AD67" s="306"/>
      <c r="AE67" s="309"/>
      <c r="AF67" s="305"/>
      <c r="AG67" s="306"/>
      <c r="AH67" s="309"/>
      <c r="AI67" s="305"/>
      <c r="AJ67" s="306"/>
      <c r="AK67" s="309"/>
      <c r="AL67" s="305"/>
      <c r="AM67" s="306"/>
      <c r="AN67" s="309"/>
      <c r="AO67" s="305"/>
      <c r="AP67" s="335"/>
      <c r="AQ67" s="309"/>
      <c r="AR67" s="549"/>
    </row>
    <row r="68" spans="1:44" ht="20.25" customHeight="1">
      <c r="A68" s="579"/>
      <c r="B68" s="582" t="s">
        <v>272</v>
      </c>
      <c r="C68" s="585" t="s">
        <v>303</v>
      </c>
      <c r="D68" s="416" t="s">
        <v>41</v>
      </c>
      <c r="E68" s="417">
        <f>E69+E70+E71+E72</f>
        <v>1069897.5999999999</v>
      </c>
      <c r="F68" s="417">
        <f>F69+F70+F71+F72</f>
        <v>261254.80000000002</v>
      </c>
      <c r="G68" s="418">
        <f t="shared" ref="G68:G71" si="34">F68/E68</f>
        <v>0.24418673338457816</v>
      </c>
      <c r="H68" s="417">
        <f>H69+H70+H71</f>
        <v>36944</v>
      </c>
      <c r="I68" s="417">
        <f>I69+I70+I71</f>
        <v>36944</v>
      </c>
      <c r="J68" s="418">
        <f t="shared" ref="J68:J71" si="35">I68/H68</f>
        <v>1</v>
      </c>
      <c r="K68" s="417">
        <f>K69+K70+K71</f>
        <v>37137.1</v>
      </c>
      <c r="L68" s="417">
        <f>L69+L70+L71</f>
        <v>37137.1</v>
      </c>
      <c r="M68" s="418">
        <f t="shared" ref="M68:M71" si="36">L68/K68</f>
        <v>1</v>
      </c>
      <c r="N68" s="417">
        <f>N69+N70+N71</f>
        <v>187173.7</v>
      </c>
      <c r="O68" s="419">
        <f>O69+O70+O71</f>
        <v>187173.7</v>
      </c>
      <c r="P68" s="418">
        <f t="shared" ref="P68:P71" si="37">O68/N68</f>
        <v>1</v>
      </c>
      <c r="Q68" s="417">
        <f>Q69+Q70+Q71</f>
        <v>237319.40000000002</v>
      </c>
      <c r="R68" s="417">
        <f>R69+R70+R71</f>
        <v>0</v>
      </c>
      <c r="S68" s="420"/>
      <c r="T68" s="417">
        <f>T69+T70+T71</f>
        <v>149548.20000000001</v>
      </c>
      <c r="U68" s="417">
        <f>U69+U70+U71</f>
        <v>0</v>
      </c>
      <c r="V68" s="420"/>
      <c r="W68" s="417">
        <f>W69+W70+W71</f>
        <v>122686</v>
      </c>
      <c r="X68" s="417">
        <f>X69+X70+X71</f>
        <v>0</v>
      </c>
      <c r="Y68" s="420"/>
      <c r="Z68" s="417">
        <f>Z69+Z70+Z71</f>
        <v>49348.2</v>
      </c>
      <c r="AA68" s="420"/>
      <c r="AB68" s="421"/>
      <c r="AC68" s="417">
        <f>AC69+AC70+AC71</f>
        <v>52348.2</v>
      </c>
      <c r="AD68" s="422"/>
      <c r="AE68" s="421"/>
      <c r="AF68" s="417">
        <f>AF69+AF70+AF71</f>
        <v>49348.2</v>
      </c>
      <c r="AG68" s="422"/>
      <c r="AH68" s="421"/>
      <c r="AI68" s="417">
        <f>AI69+AI70+AI71</f>
        <v>49348.2</v>
      </c>
      <c r="AJ68" s="422"/>
      <c r="AK68" s="421"/>
      <c r="AL68" s="417">
        <f>AL69+AL70+AL71</f>
        <v>49348.2</v>
      </c>
      <c r="AM68" s="422"/>
      <c r="AN68" s="421"/>
      <c r="AO68" s="417">
        <f>AO69+AO70+AO71</f>
        <v>49348.2</v>
      </c>
      <c r="AP68" s="417">
        <f>AP69+AP70+AP71</f>
        <v>0</v>
      </c>
      <c r="AQ68" s="421"/>
      <c r="AR68" s="588"/>
    </row>
    <row r="69" spans="1:44" ht="35.25" customHeight="1">
      <c r="A69" s="580"/>
      <c r="B69" s="583"/>
      <c r="C69" s="586"/>
      <c r="D69" s="423" t="s">
        <v>37</v>
      </c>
      <c r="E69" s="424">
        <f t="shared" ref="E69:F72" si="38">H69+K69+N69+Q69+T69+W69+Z69+AC69+AF69+AI69+AL69+AO69</f>
        <v>3915.4000000000005</v>
      </c>
      <c r="F69" s="424">
        <f t="shared" si="38"/>
        <v>652</v>
      </c>
      <c r="G69" s="425">
        <f t="shared" si="34"/>
        <v>0.16652193901006282</v>
      </c>
      <c r="H69" s="426">
        <f t="shared" ref="H69:I71" si="39">H43+H53+H59+H64</f>
        <v>80.8</v>
      </c>
      <c r="I69" s="426">
        <f t="shared" si="39"/>
        <v>80.8</v>
      </c>
      <c r="J69" s="425">
        <f t="shared" si="35"/>
        <v>1</v>
      </c>
      <c r="K69" s="426">
        <f t="shared" ref="K69:L71" si="40">K43+K53+K59+K64</f>
        <v>269.60000000000002</v>
      </c>
      <c r="L69" s="426">
        <f t="shared" si="40"/>
        <v>269.60000000000002</v>
      </c>
      <c r="M69" s="425">
        <f t="shared" si="36"/>
        <v>1</v>
      </c>
      <c r="N69" s="426">
        <f t="shared" ref="N69:O71" si="41">N43+N53+N59+N64</f>
        <v>301.60000000000002</v>
      </c>
      <c r="O69" s="426">
        <f t="shared" si="41"/>
        <v>301.60000000000002</v>
      </c>
      <c r="P69" s="425">
        <f t="shared" si="37"/>
        <v>1</v>
      </c>
      <c r="Q69" s="426">
        <f t="shared" ref="Q69:R71" si="42">Q43+Q53+Q59+Q64</f>
        <v>816.2</v>
      </c>
      <c r="R69" s="426">
        <f t="shared" si="42"/>
        <v>0</v>
      </c>
      <c r="S69" s="427"/>
      <c r="T69" s="426">
        <f t="shared" ref="T69:U71" si="43">T43+T53+T59+T64</f>
        <v>305.89999999999998</v>
      </c>
      <c r="U69" s="426">
        <f t="shared" si="43"/>
        <v>0</v>
      </c>
      <c r="V69" s="427"/>
      <c r="W69" s="426">
        <f t="shared" ref="W69:X71" si="44">W43+W53+W59+W64</f>
        <v>305.89999999999998</v>
      </c>
      <c r="X69" s="426">
        <f t="shared" si="44"/>
        <v>0</v>
      </c>
      <c r="Y69" s="427"/>
      <c r="Z69" s="426">
        <f>Z43+Z53+Z59+Z64</f>
        <v>305.89999999999998</v>
      </c>
      <c r="AA69" s="427"/>
      <c r="AB69" s="428"/>
      <c r="AC69" s="429">
        <f>AC43+AC53+AC59+AC64</f>
        <v>305.89999999999998</v>
      </c>
      <c r="AD69" s="430"/>
      <c r="AE69" s="428"/>
      <c r="AF69" s="429">
        <f>AF43+AF53+AF59+AF64</f>
        <v>305.89999999999998</v>
      </c>
      <c r="AG69" s="430"/>
      <c r="AH69" s="428"/>
      <c r="AI69" s="429">
        <f>AI43+AI53+AI59+AI64</f>
        <v>305.89999999999998</v>
      </c>
      <c r="AJ69" s="430"/>
      <c r="AK69" s="428"/>
      <c r="AL69" s="429">
        <f>AL43+AL53+AL59+AL64</f>
        <v>305.89999999999998</v>
      </c>
      <c r="AM69" s="430"/>
      <c r="AN69" s="428"/>
      <c r="AO69" s="426">
        <f t="shared" ref="AO69:AP71" si="45">AO43+AO53+AO59+AO64</f>
        <v>305.89999999999998</v>
      </c>
      <c r="AP69" s="429">
        <f t="shared" si="45"/>
        <v>0</v>
      </c>
      <c r="AQ69" s="431"/>
      <c r="AR69" s="589"/>
    </row>
    <row r="70" spans="1:44" ht="33" customHeight="1">
      <c r="A70" s="580"/>
      <c r="B70" s="583"/>
      <c r="C70" s="586"/>
      <c r="D70" s="423" t="s">
        <v>2</v>
      </c>
      <c r="E70" s="424">
        <f t="shared" si="38"/>
        <v>182906.30000000002</v>
      </c>
      <c r="F70" s="424">
        <f t="shared" si="38"/>
        <v>41948.6</v>
      </c>
      <c r="G70" s="425">
        <f t="shared" si="34"/>
        <v>0.22934475193035994</v>
      </c>
      <c r="H70" s="426">
        <f t="shared" si="39"/>
        <v>13891.5</v>
      </c>
      <c r="I70" s="426">
        <f t="shared" si="39"/>
        <v>13891.5</v>
      </c>
      <c r="J70" s="425">
        <f t="shared" si="35"/>
        <v>1</v>
      </c>
      <c r="K70" s="426">
        <f t="shared" si="40"/>
        <v>13896</v>
      </c>
      <c r="L70" s="426">
        <f t="shared" si="40"/>
        <v>13896</v>
      </c>
      <c r="M70" s="425">
        <f t="shared" si="36"/>
        <v>1</v>
      </c>
      <c r="N70" s="426">
        <f t="shared" si="41"/>
        <v>14161.1</v>
      </c>
      <c r="O70" s="426">
        <f t="shared" si="41"/>
        <v>14161.1</v>
      </c>
      <c r="P70" s="425">
        <f t="shared" si="37"/>
        <v>1</v>
      </c>
      <c r="Q70" s="426">
        <f t="shared" si="42"/>
        <v>19540.100000000002</v>
      </c>
      <c r="R70" s="426">
        <f t="shared" si="42"/>
        <v>0</v>
      </c>
      <c r="S70" s="432"/>
      <c r="T70" s="426">
        <f t="shared" si="43"/>
        <v>15327.2</v>
      </c>
      <c r="U70" s="426">
        <f t="shared" si="43"/>
        <v>0</v>
      </c>
      <c r="V70" s="432"/>
      <c r="W70" s="426">
        <f t="shared" si="44"/>
        <v>15327.2</v>
      </c>
      <c r="X70" s="426">
        <f t="shared" si="44"/>
        <v>0</v>
      </c>
      <c r="Y70" s="432"/>
      <c r="Z70" s="426">
        <f>Z44+Z54+Z60+Z65</f>
        <v>15127.2</v>
      </c>
      <c r="AA70" s="432"/>
      <c r="AB70" s="433"/>
      <c r="AC70" s="429">
        <f>AC44+AC54+AC60+AC65</f>
        <v>15127.2</v>
      </c>
      <c r="AD70" s="434"/>
      <c r="AE70" s="433"/>
      <c r="AF70" s="429">
        <f>AF44+AF54+AF60+AF65</f>
        <v>15127.2</v>
      </c>
      <c r="AG70" s="434"/>
      <c r="AH70" s="433"/>
      <c r="AI70" s="429">
        <f>AI44+AI54+AI60+AI65</f>
        <v>15127.2</v>
      </c>
      <c r="AJ70" s="434"/>
      <c r="AK70" s="433"/>
      <c r="AL70" s="429">
        <f>AL44+AL54+AL60+AL65</f>
        <v>15127.2</v>
      </c>
      <c r="AM70" s="434"/>
      <c r="AN70" s="433"/>
      <c r="AO70" s="426">
        <f t="shared" si="45"/>
        <v>15127.2</v>
      </c>
      <c r="AP70" s="429">
        <f t="shared" si="45"/>
        <v>0</v>
      </c>
      <c r="AQ70" s="435"/>
      <c r="AR70" s="589"/>
    </row>
    <row r="71" spans="1:44" ht="19.5" customHeight="1">
      <c r="A71" s="580"/>
      <c r="B71" s="583"/>
      <c r="C71" s="586"/>
      <c r="D71" s="436" t="s">
        <v>43</v>
      </c>
      <c r="E71" s="424">
        <f t="shared" si="38"/>
        <v>883075.89999999991</v>
      </c>
      <c r="F71" s="424">
        <f t="shared" si="38"/>
        <v>218654.2</v>
      </c>
      <c r="G71" s="425">
        <f t="shared" si="34"/>
        <v>0.2476052171732917</v>
      </c>
      <c r="H71" s="426">
        <f t="shared" si="39"/>
        <v>22971.7</v>
      </c>
      <c r="I71" s="426">
        <f t="shared" si="39"/>
        <v>22971.7</v>
      </c>
      <c r="J71" s="425">
        <f t="shared" si="35"/>
        <v>1</v>
      </c>
      <c r="K71" s="426">
        <f t="shared" si="40"/>
        <v>22971.5</v>
      </c>
      <c r="L71" s="426">
        <f t="shared" si="40"/>
        <v>22971.5</v>
      </c>
      <c r="M71" s="425">
        <f t="shared" si="36"/>
        <v>1</v>
      </c>
      <c r="N71" s="426">
        <f t="shared" si="41"/>
        <v>172711</v>
      </c>
      <c r="O71" s="426">
        <f t="shared" si="41"/>
        <v>172711</v>
      </c>
      <c r="P71" s="425">
        <f t="shared" si="37"/>
        <v>1</v>
      </c>
      <c r="Q71" s="426">
        <f t="shared" si="42"/>
        <v>216963.1</v>
      </c>
      <c r="R71" s="426">
        <f t="shared" si="42"/>
        <v>0</v>
      </c>
      <c r="S71" s="432"/>
      <c r="T71" s="426">
        <f t="shared" si="43"/>
        <v>133915.1</v>
      </c>
      <c r="U71" s="426">
        <f t="shared" si="43"/>
        <v>0</v>
      </c>
      <c r="V71" s="432"/>
      <c r="W71" s="426">
        <f t="shared" si="44"/>
        <v>107052.9</v>
      </c>
      <c r="X71" s="426">
        <f t="shared" si="44"/>
        <v>0</v>
      </c>
      <c r="Y71" s="432"/>
      <c r="Z71" s="426">
        <f>Z45+Z55+Z61+Z66</f>
        <v>33915.1</v>
      </c>
      <c r="AA71" s="432"/>
      <c r="AB71" s="433"/>
      <c r="AC71" s="429">
        <f>AC45+AC55+AC61+AC66</f>
        <v>36915.1</v>
      </c>
      <c r="AD71" s="434"/>
      <c r="AE71" s="433"/>
      <c r="AF71" s="429">
        <f>AF45+AF55+AF61+AF66</f>
        <v>33915.1</v>
      </c>
      <c r="AG71" s="434"/>
      <c r="AH71" s="433"/>
      <c r="AI71" s="429">
        <f>AI45+AI55+AI61+AI66</f>
        <v>33915.1</v>
      </c>
      <c r="AJ71" s="434"/>
      <c r="AK71" s="433"/>
      <c r="AL71" s="429">
        <f>AL45+AL55+AL61+AL66</f>
        <v>33915.1</v>
      </c>
      <c r="AM71" s="434"/>
      <c r="AN71" s="433"/>
      <c r="AO71" s="426">
        <f t="shared" si="45"/>
        <v>33915.1</v>
      </c>
      <c r="AP71" s="429">
        <f t="shared" si="45"/>
        <v>0</v>
      </c>
      <c r="AQ71" s="437"/>
      <c r="AR71" s="589"/>
    </row>
    <row r="72" spans="1:44" ht="186" customHeight="1" thickBot="1">
      <c r="A72" s="581"/>
      <c r="B72" s="584"/>
      <c r="C72" s="587"/>
      <c r="D72" s="438" t="s">
        <v>271</v>
      </c>
      <c r="E72" s="439">
        <f t="shared" si="38"/>
        <v>0</v>
      </c>
      <c r="F72" s="440">
        <f t="shared" si="38"/>
        <v>0</v>
      </c>
      <c r="G72" s="441"/>
      <c r="H72" s="439"/>
      <c r="I72" s="439"/>
      <c r="J72" s="442"/>
      <c r="K72" s="439"/>
      <c r="L72" s="439"/>
      <c r="M72" s="442"/>
      <c r="N72" s="439"/>
      <c r="O72" s="439"/>
      <c r="P72" s="443"/>
      <c r="Q72" s="439"/>
      <c r="R72" s="439"/>
      <c r="S72" s="442"/>
      <c r="T72" s="439"/>
      <c r="U72" s="439"/>
      <c r="V72" s="442"/>
      <c r="W72" s="439"/>
      <c r="X72" s="439"/>
      <c r="Y72" s="442"/>
      <c r="Z72" s="439"/>
      <c r="AA72" s="442"/>
      <c r="AB72" s="443"/>
      <c r="AC72" s="439"/>
      <c r="AD72" s="444"/>
      <c r="AE72" s="443"/>
      <c r="AF72" s="439"/>
      <c r="AG72" s="444"/>
      <c r="AH72" s="443"/>
      <c r="AI72" s="439"/>
      <c r="AJ72" s="444"/>
      <c r="AK72" s="443"/>
      <c r="AL72" s="439"/>
      <c r="AM72" s="444"/>
      <c r="AN72" s="443"/>
      <c r="AO72" s="445"/>
      <c r="AP72" s="439"/>
      <c r="AQ72" s="443"/>
      <c r="AR72" s="590"/>
    </row>
    <row r="73" spans="1:44" ht="34.950000000000003" customHeight="1">
      <c r="A73" s="654"/>
      <c r="B73" s="657" t="s">
        <v>281</v>
      </c>
      <c r="C73" s="522"/>
      <c r="D73" s="366" t="s">
        <v>41</v>
      </c>
      <c r="E73" s="232">
        <f>E74+E75+E76+E77</f>
        <v>0</v>
      </c>
      <c r="F73" s="232">
        <f>F74+F75+F76+F77</f>
        <v>0</v>
      </c>
      <c r="G73" s="348"/>
      <c r="H73" s="349"/>
      <c r="I73" s="349"/>
      <c r="J73" s="318"/>
      <c r="K73" s="349"/>
      <c r="L73" s="349"/>
      <c r="M73" s="318"/>
      <c r="N73" s="349"/>
      <c r="O73" s="349"/>
      <c r="P73" s="368"/>
      <c r="Q73" s="349"/>
      <c r="R73" s="349"/>
      <c r="S73" s="318"/>
      <c r="T73" s="349"/>
      <c r="U73" s="349"/>
      <c r="V73" s="318"/>
      <c r="W73" s="349"/>
      <c r="X73" s="349"/>
      <c r="Y73" s="318"/>
      <c r="Z73" s="349"/>
      <c r="AA73" s="318"/>
      <c r="AB73" s="368"/>
      <c r="AC73" s="349"/>
      <c r="AD73" s="369"/>
      <c r="AE73" s="368"/>
      <c r="AF73" s="349"/>
      <c r="AG73" s="369"/>
      <c r="AH73" s="368"/>
      <c r="AI73" s="349"/>
      <c r="AJ73" s="369"/>
      <c r="AK73" s="368"/>
      <c r="AL73" s="349"/>
      <c r="AM73" s="369"/>
      <c r="AN73" s="368"/>
      <c r="AO73" s="332"/>
      <c r="AP73" s="349"/>
      <c r="AQ73" s="368"/>
      <c r="AR73" s="660"/>
    </row>
    <row r="74" spans="1:44" ht="34.950000000000003" customHeight="1">
      <c r="A74" s="655"/>
      <c r="B74" s="658"/>
      <c r="C74" s="519"/>
      <c r="D74" s="139" t="s">
        <v>37</v>
      </c>
      <c r="E74" s="234">
        <f t="shared" ref="E74:F77" si="46">H74+K74+N74+Q74+T74+W74+Z74+AC74+AF74+AI74+AL74+AO74</f>
        <v>0</v>
      </c>
      <c r="F74" s="234">
        <f t="shared" si="46"/>
        <v>0</v>
      </c>
      <c r="G74" s="263"/>
      <c r="H74" s="237"/>
      <c r="I74" s="237"/>
      <c r="J74" s="264"/>
      <c r="K74" s="237"/>
      <c r="L74" s="237"/>
      <c r="M74" s="264"/>
      <c r="N74" s="237"/>
      <c r="O74" s="237"/>
      <c r="P74" s="268"/>
      <c r="Q74" s="237"/>
      <c r="R74" s="237"/>
      <c r="S74" s="264"/>
      <c r="T74" s="237"/>
      <c r="U74" s="237"/>
      <c r="V74" s="264"/>
      <c r="W74" s="237"/>
      <c r="X74" s="237"/>
      <c r="Y74" s="264"/>
      <c r="Z74" s="237"/>
      <c r="AA74" s="264"/>
      <c r="AB74" s="268"/>
      <c r="AC74" s="237"/>
      <c r="AD74" s="269"/>
      <c r="AE74" s="268"/>
      <c r="AF74" s="237"/>
      <c r="AG74" s="269"/>
      <c r="AH74" s="268"/>
      <c r="AI74" s="237"/>
      <c r="AJ74" s="269"/>
      <c r="AK74" s="268"/>
      <c r="AL74" s="237"/>
      <c r="AM74" s="269"/>
      <c r="AN74" s="268"/>
      <c r="AO74" s="236"/>
      <c r="AP74" s="237"/>
      <c r="AQ74" s="268"/>
      <c r="AR74" s="661"/>
    </row>
    <row r="75" spans="1:44" ht="34.950000000000003" customHeight="1">
      <c r="A75" s="655"/>
      <c r="B75" s="658"/>
      <c r="C75" s="519"/>
      <c r="D75" s="139" t="s">
        <v>2</v>
      </c>
      <c r="E75" s="234">
        <f t="shared" si="46"/>
        <v>0</v>
      </c>
      <c r="F75" s="234">
        <f t="shared" si="46"/>
        <v>0</v>
      </c>
      <c r="G75" s="271"/>
      <c r="H75" s="291"/>
      <c r="I75" s="291"/>
      <c r="J75" s="290"/>
      <c r="K75" s="255"/>
      <c r="L75" s="255"/>
      <c r="M75" s="240"/>
      <c r="N75" s="255"/>
      <c r="O75" s="255"/>
      <c r="P75" s="272"/>
      <c r="Q75" s="255"/>
      <c r="R75" s="255"/>
      <c r="S75" s="240"/>
      <c r="T75" s="255"/>
      <c r="U75" s="255"/>
      <c r="V75" s="240"/>
      <c r="W75" s="255"/>
      <c r="X75" s="255"/>
      <c r="Y75" s="240"/>
      <c r="Z75" s="255"/>
      <c r="AA75" s="240"/>
      <c r="AB75" s="272"/>
      <c r="AC75" s="255"/>
      <c r="AD75" s="273"/>
      <c r="AE75" s="272"/>
      <c r="AF75" s="255"/>
      <c r="AG75" s="273"/>
      <c r="AH75" s="272"/>
      <c r="AI75" s="255"/>
      <c r="AJ75" s="273"/>
      <c r="AK75" s="272"/>
      <c r="AL75" s="255"/>
      <c r="AM75" s="273"/>
      <c r="AN75" s="272"/>
      <c r="AO75" s="254"/>
      <c r="AP75" s="255"/>
      <c r="AQ75" s="282"/>
      <c r="AR75" s="661"/>
    </row>
    <row r="76" spans="1:44" ht="34.950000000000003" customHeight="1">
      <c r="A76" s="655"/>
      <c r="B76" s="658"/>
      <c r="C76" s="519"/>
      <c r="D76" s="140" t="s">
        <v>43</v>
      </c>
      <c r="E76" s="234">
        <f t="shared" si="46"/>
        <v>0</v>
      </c>
      <c r="F76" s="234">
        <f t="shared" si="46"/>
        <v>0</v>
      </c>
      <c r="G76" s="271"/>
      <c r="H76" s="255"/>
      <c r="I76" s="255"/>
      <c r="J76" s="240"/>
      <c r="K76" s="255"/>
      <c r="L76" s="255"/>
      <c r="M76" s="240"/>
      <c r="N76" s="255"/>
      <c r="O76" s="255"/>
      <c r="P76" s="272"/>
      <c r="Q76" s="255"/>
      <c r="R76" s="255"/>
      <c r="S76" s="240"/>
      <c r="T76" s="255"/>
      <c r="U76" s="255"/>
      <c r="V76" s="240"/>
      <c r="W76" s="255"/>
      <c r="X76" s="255"/>
      <c r="Y76" s="240"/>
      <c r="Z76" s="255"/>
      <c r="AA76" s="240"/>
      <c r="AB76" s="272"/>
      <c r="AC76" s="255"/>
      <c r="AD76" s="273"/>
      <c r="AE76" s="272"/>
      <c r="AF76" s="255"/>
      <c r="AG76" s="273"/>
      <c r="AH76" s="272"/>
      <c r="AI76" s="255"/>
      <c r="AJ76" s="273"/>
      <c r="AK76" s="272"/>
      <c r="AL76" s="255"/>
      <c r="AM76" s="273"/>
      <c r="AN76" s="272"/>
      <c r="AO76" s="254"/>
      <c r="AP76" s="255"/>
      <c r="AQ76" s="272"/>
      <c r="AR76" s="661"/>
    </row>
    <row r="77" spans="1:44" ht="81" customHeight="1" thickBot="1">
      <c r="A77" s="656"/>
      <c r="B77" s="659"/>
      <c r="C77" s="523"/>
      <c r="D77" s="301" t="s">
        <v>271</v>
      </c>
      <c r="E77" s="302">
        <f t="shared" si="46"/>
        <v>0</v>
      </c>
      <c r="F77" s="303">
        <f t="shared" si="46"/>
        <v>0</v>
      </c>
      <c r="G77" s="304"/>
      <c r="H77" s="305"/>
      <c r="I77" s="305"/>
      <c r="J77" s="307"/>
      <c r="K77" s="305"/>
      <c r="L77" s="305"/>
      <c r="M77" s="307"/>
      <c r="N77" s="305"/>
      <c r="O77" s="305"/>
      <c r="P77" s="309"/>
      <c r="Q77" s="305"/>
      <c r="R77" s="305"/>
      <c r="S77" s="307"/>
      <c r="T77" s="305"/>
      <c r="U77" s="305"/>
      <c r="V77" s="307"/>
      <c r="W77" s="305"/>
      <c r="X77" s="305"/>
      <c r="Y77" s="307"/>
      <c r="Z77" s="305"/>
      <c r="AA77" s="307"/>
      <c r="AB77" s="309"/>
      <c r="AC77" s="305"/>
      <c r="AD77" s="306"/>
      <c r="AE77" s="309"/>
      <c r="AF77" s="305"/>
      <c r="AG77" s="306"/>
      <c r="AH77" s="309"/>
      <c r="AI77" s="305"/>
      <c r="AJ77" s="306"/>
      <c r="AK77" s="309"/>
      <c r="AL77" s="305"/>
      <c r="AM77" s="306"/>
      <c r="AN77" s="309"/>
      <c r="AO77" s="334"/>
      <c r="AP77" s="305"/>
      <c r="AQ77" s="309"/>
      <c r="AR77" s="662"/>
    </row>
    <row r="78" spans="1:44" ht="16.2" thickBot="1">
      <c r="A78" s="541" t="s">
        <v>267</v>
      </c>
      <c r="B78" s="542"/>
      <c r="C78" s="542"/>
      <c r="D78" s="542"/>
      <c r="E78" s="542"/>
      <c r="F78" s="542"/>
      <c r="G78" s="542"/>
      <c r="H78" s="542"/>
      <c r="I78" s="542"/>
      <c r="J78" s="542"/>
      <c r="K78" s="542"/>
      <c r="L78" s="542"/>
      <c r="M78" s="542"/>
      <c r="N78" s="542"/>
      <c r="O78" s="542"/>
      <c r="P78" s="542"/>
      <c r="Q78" s="542"/>
      <c r="R78" s="542"/>
      <c r="S78" s="542"/>
      <c r="T78" s="542"/>
      <c r="U78" s="542"/>
      <c r="V78" s="542"/>
      <c r="W78" s="542"/>
      <c r="X78" s="542"/>
      <c r="Y78" s="542"/>
      <c r="Z78" s="542"/>
      <c r="AA78" s="542"/>
      <c r="AB78" s="542"/>
      <c r="AC78" s="542"/>
      <c r="AD78" s="542"/>
      <c r="AE78" s="542"/>
      <c r="AF78" s="542"/>
      <c r="AG78" s="542"/>
      <c r="AH78" s="542"/>
      <c r="AI78" s="542"/>
      <c r="AJ78" s="542"/>
      <c r="AK78" s="542"/>
      <c r="AL78" s="542"/>
      <c r="AM78" s="542"/>
      <c r="AN78" s="542"/>
      <c r="AO78" s="542"/>
      <c r="AP78" s="542"/>
      <c r="AQ78" s="542"/>
      <c r="AR78" s="543"/>
    </row>
    <row r="79" spans="1:44" ht="22.5" customHeight="1">
      <c r="A79" s="520" t="s">
        <v>6</v>
      </c>
      <c r="B79" s="522" t="s">
        <v>299</v>
      </c>
      <c r="C79" s="522" t="s">
        <v>297</v>
      </c>
      <c r="D79" s="366" t="s">
        <v>41</v>
      </c>
      <c r="E79" s="232">
        <f>E80+E81+E82+E83</f>
        <v>157359.6</v>
      </c>
      <c r="F79" s="232">
        <f>F80+F81+F82+F83</f>
        <v>0</v>
      </c>
      <c r="G79" s="348"/>
      <c r="H79" s="349"/>
      <c r="I79" s="349"/>
      <c r="J79" s="318"/>
      <c r="K79" s="349"/>
      <c r="L79" s="349"/>
      <c r="M79" s="318"/>
      <c r="N79" s="349"/>
      <c r="O79" s="349"/>
      <c r="P79" s="318"/>
      <c r="Q79" s="349"/>
      <c r="R79" s="349"/>
      <c r="S79" s="318"/>
      <c r="T79" s="349"/>
      <c r="U79" s="349"/>
      <c r="V79" s="318"/>
      <c r="W79" s="349"/>
      <c r="X79" s="349"/>
      <c r="Y79" s="318"/>
      <c r="Z79" s="349"/>
      <c r="AA79" s="372"/>
      <c r="AB79" s="369"/>
      <c r="AC79" s="350"/>
      <c r="AD79" s="372"/>
      <c r="AE79" s="318"/>
      <c r="AF79" s="350"/>
      <c r="AG79" s="372"/>
      <c r="AH79" s="318"/>
      <c r="AI79" s="351"/>
      <c r="AJ79" s="372"/>
      <c r="AK79" s="318"/>
      <c r="AL79" s="351"/>
      <c r="AM79" s="372"/>
      <c r="AN79" s="318"/>
      <c r="AO79" s="373">
        <f>AO82+AO81</f>
        <v>157359.6</v>
      </c>
      <c r="AP79" s="318"/>
      <c r="AQ79" s="318"/>
      <c r="AR79" s="547"/>
    </row>
    <row r="80" spans="1:44" ht="36.75" customHeight="1">
      <c r="A80" s="518"/>
      <c r="B80" s="519"/>
      <c r="C80" s="519"/>
      <c r="D80" s="139" t="s">
        <v>37</v>
      </c>
      <c r="E80" s="234">
        <f t="shared" ref="E80:F83" si="47">H80+K80+N80+Q80+T80+W80+Z80+AC80+AF80+AI80+AL80+AO80</f>
        <v>0</v>
      </c>
      <c r="F80" s="234">
        <f t="shared" si="47"/>
        <v>0</v>
      </c>
      <c r="G80" s="263"/>
      <c r="H80" s="237"/>
      <c r="I80" s="237"/>
      <c r="J80" s="264"/>
      <c r="K80" s="237"/>
      <c r="L80" s="237"/>
      <c r="M80" s="264"/>
      <c r="N80" s="237"/>
      <c r="O80" s="237"/>
      <c r="P80" s="264"/>
      <c r="Q80" s="237"/>
      <c r="R80" s="237"/>
      <c r="S80" s="264"/>
      <c r="T80" s="237"/>
      <c r="U80" s="237"/>
      <c r="V80" s="264"/>
      <c r="W80" s="237"/>
      <c r="X80" s="237"/>
      <c r="Y80" s="264"/>
      <c r="Z80" s="237"/>
      <c r="AA80" s="292"/>
      <c r="AB80" s="269"/>
      <c r="AC80" s="251"/>
      <c r="AD80" s="292"/>
      <c r="AE80" s="264"/>
      <c r="AF80" s="251"/>
      <c r="AG80" s="292"/>
      <c r="AH80" s="264"/>
      <c r="AI80" s="252"/>
      <c r="AJ80" s="292"/>
      <c r="AK80" s="264"/>
      <c r="AL80" s="252"/>
      <c r="AM80" s="292"/>
      <c r="AN80" s="264"/>
      <c r="AO80" s="292"/>
      <c r="AP80" s="264"/>
      <c r="AQ80" s="264"/>
      <c r="AR80" s="548"/>
    </row>
    <row r="81" spans="1:44" ht="35.4" customHeight="1">
      <c r="A81" s="518"/>
      <c r="B81" s="519"/>
      <c r="C81" s="519"/>
      <c r="D81" s="139" t="s">
        <v>2</v>
      </c>
      <c r="E81" s="234">
        <f t="shared" si="47"/>
        <v>17186.7</v>
      </c>
      <c r="F81" s="234">
        <f t="shared" si="47"/>
        <v>0</v>
      </c>
      <c r="G81" s="271"/>
      <c r="H81" s="255"/>
      <c r="I81" s="255"/>
      <c r="J81" s="240"/>
      <c r="K81" s="255"/>
      <c r="L81" s="255"/>
      <c r="M81" s="240"/>
      <c r="N81" s="255"/>
      <c r="O81" s="255"/>
      <c r="P81" s="240"/>
      <c r="Q81" s="255"/>
      <c r="R81" s="255"/>
      <c r="S81" s="240"/>
      <c r="T81" s="255"/>
      <c r="U81" s="255"/>
      <c r="V81" s="240"/>
      <c r="W81" s="255"/>
      <c r="X81" s="255"/>
      <c r="Y81" s="240"/>
      <c r="Z81" s="255"/>
      <c r="AA81" s="293"/>
      <c r="AB81" s="273"/>
      <c r="AC81" s="256"/>
      <c r="AD81" s="293"/>
      <c r="AE81" s="240"/>
      <c r="AF81" s="256"/>
      <c r="AG81" s="293"/>
      <c r="AH81" s="240"/>
      <c r="AI81" s="257"/>
      <c r="AJ81" s="293"/>
      <c r="AK81" s="240"/>
      <c r="AL81" s="257"/>
      <c r="AM81" s="293"/>
      <c r="AN81" s="240"/>
      <c r="AO81" s="415" t="s">
        <v>347</v>
      </c>
      <c r="AP81" s="240"/>
      <c r="AQ81" s="240"/>
      <c r="AR81" s="548"/>
    </row>
    <row r="82" spans="1:44" ht="29.25" customHeight="1">
      <c r="A82" s="518"/>
      <c r="B82" s="519"/>
      <c r="C82" s="519"/>
      <c r="D82" s="140" t="s">
        <v>43</v>
      </c>
      <c r="E82" s="234">
        <f t="shared" si="47"/>
        <v>140172.9</v>
      </c>
      <c r="F82" s="234">
        <f t="shared" si="47"/>
        <v>0</v>
      </c>
      <c r="G82" s="271"/>
      <c r="H82" s="255"/>
      <c r="I82" s="255"/>
      <c r="J82" s="240"/>
      <c r="K82" s="255"/>
      <c r="L82" s="255"/>
      <c r="M82" s="240"/>
      <c r="N82" s="255"/>
      <c r="O82" s="255"/>
      <c r="P82" s="240"/>
      <c r="Q82" s="255"/>
      <c r="R82" s="255"/>
      <c r="S82" s="240"/>
      <c r="T82" s="255"/>
      <c r="U82" s="255"/>
      <c r="V82" s="240"/>
      <c r="W82" s="255"/>
      <c r="X82" s="255"/>
      <c r="Y82" s="240"/>
      <c r="Z82" s="255"/>
      <c r="AA82" s="293"/>
      <c r="AB82" s="273"/>
      <c r="AC82" s="256"/>
      <c r="AD82" s="293"/>
      <c r="AE82" s="240"/>
      <c r="AF82" s="256"/>
      <c r="AG82" s="293"/>
      <c r="AH82" s="240"/>
      <c r="AI82" s="257"/>
      <c r="AJ82" s="293"/>
      <c r="AK82" s="240"/>
      <c r="AL82" s="257"/>
      <c r="AM82" s="293"/>
      <c r="AN82" s="240"/>
      <c r="AO82" s="294">
        <v>140172.9</v>
      </c>
      <c r="AP82" s="240"/>
      <c r="AQ82" s="240"/>
      <c r="AR82" s="548"/>
    </row>
    <row r="83" spans="1:44" ht="96.75" customHeight="1" thickBot="1">
      <c r="A83" s="521"/>
      <c r="B83" s="523"/>
      <c r="C83" s="523"/>
      <c r="D83" s="301" t="s">
        <v>271</v>
      </c>
      <c r="E83" s="302">
        <f t="shared" si="47"/>
        <v>0</v>
      </c>
      <c r="F83" s="303">
        <f t="shared" si="47"/>
        <v>0</v>
      </c>
      <c r="G83" s="304"/>
      <c r="H83" s="305"/>
      <c r="I83" s="305"/>
      <c r="J83" s="307"/>
      <c r="K83" s="305"/>
      <c r="L83" s="305"/>
      <c r="M83" s="307"/>
      <c r="N83" s="305"/>
      <c r="O83" s="305"/>
      <c r="P83" s="307"/>
      <c r="Q83" s="305"/>
      <c r="R83" s="305"/>
      <c r="S83" s="307"/>
      <c r="T83" s="305"/>
      <c r="U83" s="305"/>
      <c r="V83" s="307"/>
      <c r="W83" s="305"/>
      <c r="X83" s="305"/>
      <c r="Y83" s="307"/>
      <c r="Z83" s="305"/>
      <c r="AA83" s="374"/>
      <c r="AB83" s="306"/>
      <c r="AC83" s="335"/>
      <c r="AD83" s="374"/>
      <c r="AE83" s="307"/>
      <c r="AF83" s="335"/>
      <c r="AG83" s="374"/>
      <c r="AH83" s="307"/>
      <c r="AI83" s="337"/>
      <c r="AJ83" s="374"/>
      <c r="AK83" s="307"/>
      <c r="AL83" s="337"/>
      <c r="AM83" s="374"/>
      <c r="AN83" s="307"/>
      <c r="AO83" s="374"/>
      <c r="AP83" s="307"/>
      <c r="AQ83" s="307"/>
      <c r="AR83" s="549"/>
    </row>
    <row r="84" spans="1:44" ht="22.5" customHeight="1">
      <c r="A84" s="520" t="s">
        <v>7</v>
      </c>
      <c r="B84" s="522" t="s">
        <v>300</v>
      </c>
      <c r="C84" s="522"/>
      <c r="D84" s="366" t="s">
        <v>41</v>
      </c>
      <c r="E84" s="232">
        <f>E85+E86+E87+E88</f>
        <v>2.5</v>
      </c>
      <c r="F84" s="232">
        <f>F85+F86+F87+F88</f>
        <v>0</v>
      </c>
      <c r="G84" s="348"/>
      <c r="H84" s="349"/>
      <c r="I84" s="349"/>
      <c r="J84" s="318"/>
      <c r="K84" s="349"/>
      <c r="L84" s="349"/>
      <c r="M84" s="318"/>
      <c r="N84" s="349"/>
      <c r="O84" s="349"/>
      <c r="P84" s="318"/>
      <c r="Q84" s="349"/>
      <c r="R84" s="349"/>
      <c r="S84" s="318"/>
      <c r="T84" s="349"/>
      <c r="U84" s="349"/>
      <c r="V84" s="318"/>
      <c r="W84" s="349"/>
      <c r="X84" s="349"/>
      <c r="Y84" s="318"/>
      <c r="Z84" s="349"/>
      <c r="AA84" s="372"/>
      <c r="AB84" s="369"/>
      <c r="AC84" s="350"/>
      <c r="AD84" s="372"/>
      <c r="AE84" s="318"/>
      <c r="AF84" s="350"/>
      <c r="AG84" s="372"/>
      <c r="AH84" s="318"/>
      <c r="AI84" s="351"/>
      <c r="AJ84" s="372"/>
      <c r="AK84" s="318"/>
      <c r="AL84" s="351"/>
      <c r="AM84" s="372"/>
      <c r="AN84" s="318"/>
      <c r="AO84" s="373">
        <f>AO87</f>
        <v>2.5</v>
      </c>
      <c r="AP84" s="318"/>
      <c r="AQ84" s="318"/>
      <c r="AR84" s="547"/>
    </row>
    <row r="85" spans="1:44" ht="36.75" customHeight="1">
      <c r="A85" s="518"/>
      <c r="B85" s="519"/>
      <c r="C85" s="519"/>
      <c r="D85" s="139" t="s">
        <v>37</v>
      </c>
      <c r="E85" s="234">
        <f t="shared" ref="E85:F88" si="48">H85+K85+N85+Q85+T85+W85+Z85+AC85+AF85+AI85+AL85+AO85</f>
        <v>0</v>
      </c>
      <c r="F85" s="234">
        <f t="shared" si="48"/>
        <v>0</v>
      </c>
      <c r="G85" s="263"/>
      <c r="H85" s="237"/>
      <c r="I85" s="237"/>
      <c r="J85" s="264"/>
      <c r="K85" s="237"/>
      <c r="L85" s="237"/>
      <c r="M85" s="264"/>
      <c r="N85" s="237"/>
      <c r="O85" s="237"/>
      <c r="P85" s="264"/>
      <c r="Q85" s="237"/>
      <c r="R85" s="237"/>
      <c r="S85" s="264"/>
      <c r="T85" s="237"/>
      <c r="U85" s="237"/>
      <c r="V85" s="264"/>
      <c r="W85" s="237"/>
      <c r="X85" s="237"/>
      <c r="Y85" s="264"/>
      <c r="Z85" s="237"/>
      <c r="AA85" s="292"/>
      <c r="AB85" s="269"/>
      <c r="AC85" s="251"/>
      <c r="AD85" s="292"/>
      <c r="AE85" s="264"/>
      <c r="AF85" s="251"/>
      <c r="AG85" s="292"/>
      <c r="AH85" s="264"/>
      <c r="AI85" s="252"/>
      <c r="AJ85" s="292"/>
      <c r="AK85" s="264"/>
      <c r="AL85" s="252"/>
      <c r="AM85" s="292"/>
      <c r="AN85" s="264"/>
      <c r="AO85" s="292"/>
      <c r="AP85" s="264"/>
      <c r="AQ85" s="264"/>
      <c r="AR85" s="548"/>
    </row>
    <row r="86" spans="1:44" ht="32.4" customHeight="1">
      <c r="A86" s="518"/>
      <c r="B86" s="519"/>
      <c r="C86" s="519"/>
      <c r="D86" s="139" t="s">
        <v>2</v>
      </c>
      <c r="E86" s="234">
        <f t="shared" si="48"/>
        <v>0</v>
      </c>
      <c r="F86" s="234">
        <f t="shared" si="48"/>
        <v>0</v>
      </c>
      <c r="G86" s="271"/>
      <c r="H86" s="255"/>
      <c r="I86" s="255"/>
      <c r="J86" s="240"/>
      <c r="K86" s="255"/>
      <c r="L86" s="255"/>
      <c r="M86" s="240"/>
      <c r="N86" s="255"/>
      <c r="O86" s="255"/>
      <c r="P86" s="240"/>
      <c r="Q86" s="255"/>
      <c r="R86" s="255"/>
      <c r="S86" s="240"/>
      <c r="T86" s="255"/>
      <c r="U86" s="255"/>
      <c r="V86" s="240"/>
      <c r="W86" s="255"/>
      <c r="X86" s="255"/>
      <c r="Y86" s="240"/>
      <c r="Z86" s="255"/>
      <c r="AA86" s="293"/>
      <c r="AB86" s="273"/>
      <c r="AC86" s="256"/>
      <c r="AD86" s="293"/>
      <c r="AE86" s="240"/>
      <c r="AF86" s="256"/>
      <c r="AG86" s="293"/>
      <c r="AH86" s="240"/>
      <c r="AI86" s="257"/>
      <c r="AJ86" s="293"/>
      <c r="AK86" s="240"/>
      <c r="AL86" s="257"/>
      <c r="AM86" s="293"/>
      <c r="AN86" s="240"/>
      <c r="AO86" s="293"/>
      <c r="AP86" s="240"/>
      <c r="AQ86" s="240"/>
      <c r="AR86" s="548"/>
    </row>
    <row r="87" spans="1:44" ht="30.75" customHeight="1">
      <c r="A87" s="518"/>
      <c r="B87" s="519"/>
      <c r="C87" s="519"/>
      <c r="D87" s="140" t="s">
        <v>43</v>
      </c>
      <c r="E87" s="234">
        <f t="shared" si="48"/>
        <v>2.5</v>
      </c>
      <c r="F87" s="234">
        <f t="shared" si="48"/>
        <v>0</v>
      </c>
      <c r="G87" s="271"/>
      <c r="H87" s="255"/>
      <c r="I87" s="255"/>
      <c r="J87" s="240"/>
      <c r="K87" s="255"/>
      <c r="L87" s="255"/>
      <c r="M87" s="240"/>
      <c r="N87" s="255"/>
      <c r="O87" s="255"/>
      <c r="P87" s="240"/>
      <c r="Q87" s="255"/>
      <c r="R87" s="255"/>
      <c r="S87" s="240"/>
      <c r="T87" s="255"/>
      <c r="U87" s="255"/>
      <c r="V87" s="240"/>
      <c r="W87" s="255"/>
      <c r="X87" s="255"/>
      <c r="Y87" s="240"/>
      <c r="Z87" s="255"/>
      <c r="AA87" s="293"/>
      <c r="AB87" s="273"/>
      <c r="AC87" s="256"/>
      <c r="AD87" s="293"/>
      <c r="AE87" s="240"/>
      <c r="AF87" s="256"/>
      <c r="AG87" s="293"/>
      <c r="AH87" s="240"/>
      <c r="AI87" s="257"/>
      <c r="AJ87" s="293"/>
      <c r="AK87" s="240"/>
      <c r="AL87" s="257"/>
      <c r="AM87" s="293"/>
      <c r="AN87" s="240"/>
      <c r="AO87" s="294">
        <v>2.5</v>
      </c>
      <c r="AP87" s="240"/>
      <c r="AQ87" s="240"/>
      <c r="AR87" s="548"/>
    </row>
    <row r="88" spans="1:44" ht="32.25" customHeight="1" thickBot="1">
      <c r="A88" s="521"/>
      <c r="B88" s="523"/>
      <c r="C88" s="523"/>
      <c r="D88" s="301" t="s">
        <v>271</v>
      </c>
      <c r="E88" s="302">
        <f t="shared" si="48"/>
        <v>0</v>
      </c>
      <c r="F88" s="303">
        <f t="shared" si="48"/>
        <v>0</v>
      </c>
      <c r="G88" s="304"/>
      <c r="H88" s="305"/>
      <c r="I88" s="305"/>
      <c r="J88" s="307"/>
      <c r="K88" s="305"/>
      <c r="L88" s="305"/>
      <c r="M88" s="307"/>
      <c r="N88" s="305"/>
      <c r="O88" s="305"/>
      <c r="P88" s="307"/>
      <c r="Q88" s="305"/>
      <c r="R88" s="305"/>
      <c r="S88" s="307"/>
      <c r="T88" s="305"/>
      <c r="U88" s="305"/>
      <c r="V88" s="307"/>
      <c r="W88" s="305"/>
      <c r="X88" s="305"/>
      <c r="Y88" s="307"/>
      <c r="Z88" s="305"/>
      <c r="AA88" s="374"/>
      <c r="AB88" s="306"/>
      <c r="AC88" s="335"/>
      <c r="AD88" s="374"/>
      <c r="AE88" s="307"/>
      <c r="AF88" s="335"/>
      <c r="AG88" s="374"/>
      <c r="AH88" s="307"/>
      <c r="AI88" s="337"/>
      <c r="AJ88" s="374"/>
      <c r="AK88" s="307"/>
      <c r="AL88" s="337"/>
      <c r="AM88" s="374"/>
      <c r="AN88" s="307"/>
      <c r="AO88" s="374"/>
      <c r="AP88" s="307"/>
      <c r="AQ88" s="307"/>
      <c r="AR88" s="549"/>
    </row>
    <row r="89" spans="1:44" ht="21" customHeight="1">
      <c r="A89" s="663"/>
      <c r="B89" s="582" t="s">
        <v>273</v>
      </c>
      <c r="C89" s="585"/>
      <c r="D89" s="416" t="s">
        <v>41</v>
      </c>
      <c r="E89" s="417">
        <f>E90+E91+E92+E93</f>
        <v>157362.1</v>
      </c>
      <c r="F89" s="417">
        <f>F90+F91+F92+F93</f>
        <v>0</v>
      </c>
      <c r="G89" s="446"/>
      <c r="H89" s="417"/>
      <c r="I89" s="417"/>
      <c r="J89" s="420"/>
      <c r="K89" s="417"/>
      <c r="L89" s="417"/>
      <c r="M89" s="420"/>
      <c r="N89" s="417"/>
      <c r="O89" s="417"/>
      <c r="P89" s="420"/>
      <c r="Q89" s="417"/>
      <c r="R89" s="417"/>
      <c r="S89" s="420"/>
      <c r="T89" s="417"/>
      <c r="U89" s="447"/>
      <c r="V89" s="420"/>
      <c r="W89" s="417"/>
      <c r="X89" s="417"/>
      <c r="Y89" s="420"/>
      <c r="Z89" s="417"/>
      <c r="AA89" s="422"/>
      <c r="AB89" s="421"/>
      <c r="AC89" s="417"/>
      <c r="AD89" s="422"/>
      <c r="AE89" s="421"/>
      <c r="AF89" s="417"/>
      <c r="AG89" s="448"/>
      <c r="AH89" s="420"/>
      <c r="AI89" s="417"/>
      <c r="AJ89" s="448"/>
      <c r="AK89" s="420"/>
      <c r="AL89" s="417"/>
      <c r="AM89" s="448"/>
      <c r="AN89" s="420"/>
      <c r="AO89" s="449">
        <f>AO92+AO91</f>
        <v>157362.1</v>
      </c>
      <c r="AP89" s="448"/>
      <c r="AQ89" s="420"/>
      <c r="AR89" s="588"/>
    </row>
    <row r="90" spans="1:44" ht="31.2">
      <c r="A90" s="664"/>
      <c r="B90" s="583"/>
      <c r="C90" s="586"/>
      <c r="D90" s="423" t="s">
        <v>37</v>
      </c>
      <c r="E90" s="424">
        <f t="shared" ref="E90:F93" si="49">H90+K90+N90+Q90+T90+W90+Z90+AC90+AF90+AI90+AL90+AO90</f>
        <v>0</v>
      </c>
      <c r="F90" s="424">
        <f t="shared" si="49"/>
        <v>0</v>
      </c>
      <c r="G90" s="450"/>
      <c r="H90" s="451"/>
      <c r="I90" s="451"/>
      <c r="J90" s="452"/>
      <c r="K90" s="451"/>
      <c r="L90" s="451"/>
      <c r="M90" s="452"/>
      <c r="N90" s="451"/>
      <c r="O90" s="451"/>
      <c r="P90" s="452"/>
      <c r="Q90" s="451"/>
      <c r="R90" s="451"/>
      <c r="S90" s="452"/>
      <c r="T90" s="451"/>
      <c r="U90" s="453"/>
      <c r="V90" s="452"/>
      <c r="W90" s="451"/>
      <c r="X90" s="451"/>
      <c r="Y90" s="452"/>
      <c r="Z90" s="451"/>
      <c r="AA90" s="454"/>
      <c r="AB90" s="431"/>
      <c r="AC90" s="451"/>
      <c r="AD90" s="454"/>
      <c r="AE90" s="431"/>
      <c r="AF90" s="451"/>
      <c r="AG90" s="455"/>
      <c r="AH90" s="452"/>
      <c r="AI90" s="451"/>
      <c r="AJ90" s="455"/>
      <c r="AK90" s="452"/>
      <c r="AL90" s="451"/>
      <c r="AM90" s="455"/>
      <c r="AN90" s="452"/>
      <c r="AO90" s="456">
        <f t="shared" ref="AO90:AO91" si="50">AO80+AO85</f>
        <v>0</v>
      </c>
      <c r="AP90" s="455"/>
      <c r="AQ90" s="452"/>
      <c r="AR90" s="589"/>
    </row>
    <row r="91" spans="1:44" ht="33" customHeight="1">
      <c r="A91" s="664"/>
      <c r="B91" s="583"/>
      <c r="C91" s="586"/>
      <c r="D91" s="423" t="s">
        <v>2</v>
      </c>
      <c r="E91" s="424">
        <f t="shared" si="49"/>
        <v>17186.7</v>
      </c>
      <c r="F91" s="424">
        <f t="shared" si="49"/>
        <v>0</v>
      </c>
      <c r="G91" s="457"/>
      <c r="H91" s="458"/>
      <c r="I91" s="458"/>
      <c r="J91" s="459"/>
      <c r="K91" s="458"/>
      <c r="L91" s="458"/>
      <c r="M91" s="459"/>
      <c r="N91" s="458"/>
      <c r="O91" s="458"/>
      <c r="P91" s="459"/>
      <c r="Q91" s="458"/>
      <c r="R91" s="458"/>
      <c r="S91" s="459"/>
      <c r="T91" s="458"/>
      <c r="U91" s="460"/>
      <c r="V91" s="459"/>
      <c r="W91" s="458"/>
      <c r="X91" s="458"/>
      <c r="Y91" s="459"/>
      <c r="Z91" s="458"/>
      <c r="AA91" s="461"/>
      <c r="AB91" s="437"/>
      <c r="AC91" s="458"/>
      <c r="AD91" s="461"/>
      <c r="AE91" s="437"/>
      <c r="AF91" s="458"/>
      <c r="AG91" s="462"/>
      <c r="AH91" s="459"/>
      <c r="AI91" s="458"/>
      <c r="AJ91" s="462"/>
      <c r="AK91" s="459"/>
      <c r="AL91" s="458"/>
      <c r="AM91" s="462"/>
      <c r="AN91" s="459"/>
      <c r="AO91" s="456">
        <f t="shared" si="50"/>
        <v>17186.7</v>
      </c>
      <c r="AP91" s="462"/>
      <c r="AQ91" s="459"/>
      <c r="AR91" s="589"/>
    </row>
    <row r="92" spans="1:44" ht="31.5" customHeight="1">
      <c r="A92" s="664"/>
      <c r="B92" s="583"/>
      <c r="C92" s="586"/>
      <c r="D92" s="436" t="s">
        <v>43</v>
      </c>
      <c r="E92" s="424">
        <f t="shared" si="49"/>
        <v>140175.4</v>
      </c>
      <c r="F92" s="424">
        <f t="shared" si="49"/>
        <v>0</v>
      </c>
      <c r="G92" s="457"/>
      <c r="H92" s="458"/>
      <c r="I92" s="458"/>
      <c r="J92" s="459"/>
      <c r="K92" s="458"/>
      <c r="L92" s="458"/>
      <c r="M92" s="459"/>
      <c r="N92" s="458"/>
      <c r="O92" s="458"/>
      <c r="P92" s="459"/>
      <c r="Q92" s="458"/>
      <c r="R92" s="458"/>
      <c r="S92" s="459"/>
      <c r="T92" s="458"/>
      <c r="U92" s="460"/>
      <c r="V92" s="459"/>
      <c r="W92" s="458"/>
      <c r="X92" s="458"/>
      <c r="Y92" s="459"/>
      <c r="Z92" s="458"/>
      <c r="AA92" s="461"/>
      <c r="AB92" s="437"/>
      <c r="AC92" s="458"/>
      <c r="AD92" s="461"/>
      <c r="AE92" s="437"/>
      <c r="AF92" s="458"/>
      <c r="AG92" s="462"/>
      <c r="AH92" s="459"/>
      <c r="AI92" s="458"/>
      <c r="AJ92" s="462"/>
      <c r="AK92" s="459"/>
      <c r="AL92" s="458"/>
      <c r="AM92" s="462"/>
      <c r="AN92" s="459"/>
      <c r="AO92" s="456">
        <f>AO82+AO87</f>
        <v>140175.4</v>
      </c>
      <c r="AP92" s="462"/>
      <c r="AQ92" s="459"/>
      <c r="AR92" s="589"/>
    </row>
    <row r="93" spans="1:44" ht="30.75" customHeight="1" thickBot="1">
      <c r="A93" s="665"/>
      <c r="B93" s="584"/>
      <c r="C93" s="587"/>
      <c r="D93" s="438" t="s">
        <v>271</v>
      </c>
      <c r="E93" s="439">
        <f t="shared" si="49"/>
        <v>0</v>
      </c>
      <c r="F93" s="440">
        <f t="shared" si="49"/>
        <v>0</v>
      </c>
      <c r="G93" s="441"/>
      <c r="H93" s="439"/>
      <c r="I93" s="439"/>
      <c r="J93" s="442"/>
      <c r="K93" s="439"/>
      <c r="L93" s="439"/>
      <c r="M93" s="442"/>
      <c r="N93" s="439"/>
      <c r="O93" s="439"/>
      <c r="P93" s="442"/>
      <c r="Q93" s="439"/>
      <c r="R93" s="439"/>
      <c r="S93" s="442"/>
      <c r="T93" s="439"/>
      <c r="U93" s="463"/>
      <c r="V93" s="442"/>
      <c r="W93" s="439"/>
      <c r="X93" s="439"/>
      <c r="Y93" s="442"/>
      <c r="Z93" s="439"/>
      <c r="AA93" s="444"/>
      <c r="AB93" s="443"/>
      <c r="AC93" s="439"/>
      <c r="AD93" s="444"/>
      <c r="AE93" s="443"/>
      <c r="AF93" s="439"/>
      <c r="AG93" s="464"/>
      <c r="AH93" s="442"/>
      <c r="AI93" s="439"/>
      <c r="AJ93" s="464"/>
      <c r="AK93" s="442"/>
      <c r="AL93" s="439"/>
      <c r="AM93" s="464"/>
      <c r="AN93" s="442"/>
      <c r="AO93" s="442"/>
      <c r="AP93" s="464"/>
      <c r="AQ93" s="442"/>
      <c r="AR93" s="590"/>
    </row>
    <row r="94" spans="1:44" ht="28.95" customHeight="1">
      <c r="A94" s="654"/>
      <c r="B94" s="657" t="s">
        <v>281</v>
      </c>
      <c r="C94" s="522"/>
      <c r="D94" s="366" t="s">
        <v>41</v>
      </c>
      <c r="E94" s="232">
        <f>E95+E96+E97+E98</f>
        <v>0</v>
      </c>
      <c r="F94" s="232">
        <f>F95+F96+F97+F98</f>
        <v>0</v>
      </c>
      <c r="G94" s="348"/>
      <c r="H94" s="349"/>
      <c r="I94" s="349"/>
      <c r="J94" s="318"/>
      <c r="K94" s="349"/>
      <c r="L94" s="349"/>
      <c r="M94" s="318"/>
      <c r="N94" s="349"/>
      <c r="O94" s="349"/>
      <c r="P94" s="368"/>
      <c r="Q94" s="349"/>
      <c r="R94" s="349"/>
      <c r="S94" s="318"/>
      <c r="T94" s="349"/>
      <c r="U94" s="349"/>
      <c r="V94" s="318"/>
      <c r="W94" s="349"/>
      <c r="X94" s="349"/>
      <c r="Y94" s="318"/>
      <c r="Z94" s="349"/>
      <c r="AA94" s="318"/>
      <c r="AB94" s="368"/>
      <c r="AC94" s="349"/>
      <c r="AD94" s="369"/>
      <c r="AE94" s="368"/>
      <c r="AF94" s="349"/>
      <c r="AG94" s="369"/>
      <c r="AH94" s="368"/>
      <c r="AI94" s="349"/>
      <c r="AJ94" s="369"/>
      <c r="AK94" s="368"/>
      <c r="AL94" s="349"/>
      <c r="AM94" s="369"/>
      <c r="AN94" s="368"/>
      <c r="AO94" s="332"/>
      <c r="AP94" s="349"/>
      <c r="AQ94" s="368"/>
      <c r="AR94" s="660"/>
    </row>
    <row r="95" spans="1:44" ht="39.75" customHeight="1">
      <c r="A95" s="655"/>
      <c r="B95" s="658"/>
      <c r="C95" s="519"/>
      <c r="D95" s="139" t="s">
        <v>37</v>
      </c>
      <c r="E95" s="234">
        <f t="shared" ref="E95:F98" si="51">H95+K95+N95+Q95+T95+W95+Z95+AC95+AF95+AI95+AL95+AO95</f>
        <v>0</v>
      </c>
      <c r="F95" s="234">
        <f t="shared" si="51"/>
        <v>0</v>
      </c>
      <c r="G95" s="263"/>
      <c r="H95" s="237"/>
      <c r="I95" s="237"/>
      <c r="J95" s="264"/>
      <c r="K95" s="237"/>
      <c r="L95" s="237"/>
      <c r="M95" s="264"/>
      <c r="N95" s="237"/>
      <c r="O95" s="237"/>
      <c r="P95" s="268"/>
      <c r="Q95" s="237"/>
      <c r="R95" s="237"/>
      <c r="S95" s="264"/>
      <c r="T95" s="237"/>
      <c r="U95" s="237"/>
      <c r="V95" s="264"/>
      <c r="W95" s="237"/>
      <c r="X95" s="237"/>
      <c r="Y95" s="264"/>
      <c r="Z95" s="237"/>
      <c r="AA95" s="264"/>
      <c r="AB95" s="268"/>
      <c r="AC95" s="237"/>
      <c r="AD95" s="269"/>
      <c r="AE95" s="268"/>
      <c r="AF95" s="237"/>
      <c r="AG95" s="269"/>
      <c r="AH95" s="268"/>
      <c r="AI95" s="237"/>
      <c r="AJ95" s="269"/>
      <c r="AK95" s="268"/>
      <c r="AL95" s="237"/>
      <c r="AM95" s="269"/>
      <c r="AN95" s="268"/>
      <c r="AO95" s="236"/>
      <c r="AP95" s="237"/>
      <c r="AQ95" s="268"/>
      <c r="AR95" s="661"/>
    </row>
    <row r="96" spans="1:44" ht="66" customHeight="1">
      <c r="A96" s="655"/>
      <c r="B96" s="658"/>
      <c r="C96" s="519"/>
      <c r="D96" s="139" t="s">
        <v>2</v>
      </c>
      <c r="E96" s="234">
        <f t="shared" si="51"/>
        <v>0</v>
      </c>
      <c r="F96" s="234">
        <f t="shared" si="51"/>
        <v>0</v>
      </c>
      <c r="G96" s="271"/>
      <c r="H96" s="291"/>
      <c r="I96" s="291"/>
      <c r="J96" s="290"/>
      <c r="K96" s="255"/>
      <c r="L96" s="255"/>
      <c r="M96" s="240"/>
      <c r="N96" s="255"/>
      <c r="O96" s="255"/>
      <c r="P96" s="272"/>
      <c r="Q96" s="255"/>
      <c r="R96" s="255"/>
      <c r="S96" s="240"/>
      <c r="T96" s="255"/>
      <c r="U96" s="255"/>
      <c r="V96" s="240"/>
      <c r="W96" s="255"/>
      <c r="X96" s="255"/>
      <c r="Y96" s="240"/>
      <c r="Z96" s="255"/>
      <c r="AA96" s="240"/>
      <c r="AB96" s="272"/>
      <c r="AC96" s="255"/>
      <c r="AD96" s="273"/>
      <c r="AE96" s="272"/>
      <c r="AF96" s="255"/>
      <c r="AG96" s="273"/>
      <c r="AH96" s="272"/>
      <c r="AI96" s="255"/>
      <c r="AJ96" s="273"/>
      <c r="AK96" s="272"/>
      <c r="AL96" s="255"/>
      <c r="AM96" s="273"/>
      <c r="AN96" s="272"/>
      <c r="AO96" s="254"/>
      <c r="AP96" s="255"/>
      <c r="AQ96" s="282"/>
      <c r="AR96" s="661"/>
    </row>
    <row r="97" spans="1:44" ht="28.95" customHeight="1">
      <c r="A97" s="655"/>
      <c r="B97" s="658"/>
      <c r="C97" s="519"/>
      <c r="D97" s="140" t="s">
        <v>43</v>
      </c>
      <c r="E97" s="234">
        <f t="shared" si="51"/>
        <v>0</v>
      </c>
      <c r="F97" s="234">
        <f t="shared" si="51"/>
        <v>0</v>
      </c>
      <c r="G97" s="271"/>
      <c r="H97" s="255"/>
      <c r="I97" s="255"/>
      <c r="J97" s="240"/>
      <c r="K97" s="255"/>
      <c r="L97" s="255"/>
      <c r="M97" s="240"/>
      <c r="N97" s="255"/>
      <c r="O97" s="255"/>
      <c r="P97" s="272"/>
      <c r="Q97" s="255"/>
      <c r="R97" s="255"/>
      <c r="S97" s="240"/>
      <c r="T97" s="255"/>
      <c r="U97" s="255"/>
      <c r="V97" s="240"/>
      <c r="W97" s="255"/>
      <c r="X97" s="255"/>
      <c r="Y97" s="240"/>
      <c r="Z97" s="255"/>
      <c r="AA97" s="240"/>
      <c r="AB97" s="272"/>
      <c r="AC97" s="255"/>
      <c r="AD97" s="273"/>
      <c r="AE97" s="272"/>
      <c r="AF97" s="255"/>
      <c r="AG97" s="273"/>
      <c r="AH97" s="272"/>
      <c r="AI97" s="255"/>
      <c r="AJ97" s="273"/>
      <c r="AK97" s="272"/>
      <c r="AL97" s="255"/>
      <c r="AM97" s="273"/>
      <c r="AN97" s="272"/>
      <c r="AO97" s="254"/>
      <c r="AP97" s="255"/>
      <c r="AQ97" s="272"/>
      <c r="AR97" s="661"/>
    </row>
    <row r="98" spans="1:44" ht="91.5" customHeight="1" thickBot="1">
      <c r="A98" s="656"/>
      <c r="B98" s="659"/>
      <c r="C98" s="523"/>
      <c r="D98" s="301" t="s">
        <v>271</v>
      </c>
      <c r="E98" s="302">
        <f t="shared" si="51"/>
        <v>0</v>
      </c>
      <c r="F98" s="303">
        <f t="shared" si="51"/>
        <v>0</v>
      </c>
      <c r="G98" s="304"/>
      <c r="H98" s="305"/>
      <c r="I98" s="305"/>
      <c r="J98" s="307"/>
      <c r="K98" s="305"/>
      <c r="L98" s="305"/>
      <c r="M98" s="307"/>
      <c r="N98" s="305"/>
      <c r="O98" s="305"/>
      <c r="P98" s="309"/>
      <c r="Q98" s="305"/>
      <c r="R98" s="305"/>
      <c r="S98" s="307"/>
      <c r="T98" s="305"/>
      <c r="U98" s="305"/>
      <c r="V98" s="307"/>
      <c r="W98" s="305"/>
      <c r="X98" s="305"/>
      <c r="Y98" s="307"/>
      <c r="Z98" s="305"/>
      <c r="AA98" s="307"/>
      <c r="AB98" s="309"/>
      <c r="AC98" s="305"/>
      <c r="AD98" s="306"/>
      <c r="AE98" s="309"/>
      <c r="AF98" s="305"/>
      <c r="AG98" s="306"/>
      <c r="AH98" s="309"/>
      <c r="AI98" s="305"/>
      <c r="AJ98" s="306"/>
      <c r="AK98" s="309"/>
      <c r="AL98" s="305"/>
      <c r="AM98" s="306"/>
      <c r="AN98" s="309"/>
      <c r="AO98" s="334"/>
      <c r="AP98" s="305"/>
      <c r="AQ98" s="309"/>
      <c r="AR98" s="662"/>
    </row>
    <row r="99" spans="1:44" ht="15.75" customHeight="1">
      <c r="A99" s="666" t="s">
        <v>261</v>
      </c>
      <c r="B99" s="667"/>
      <c r="C99" s="667"/>
      <c r="D99" s="667"/>
      <c r="E99" s="667"/>
      <c r="F99" s="667"/>
      <c r="G99" s="667"/>
      <c r="H99" s="667"/>
      <c r="I99" s="667"/>
      <c r="J99" s="667"/>
      <c r="K99" s="667"/>
      <c r="L99" s="667"/>
      <c r="M99" s="667"/>
      <c r="N99" s="667"/>
      <c r="O99" s="667"/>
      <c r="P99" s="667"/>
      <c r="Q99" s="667"/>
      <c r="R99" s="667"/>
      <c r="S99" s="667"/>
      <c r="T99" s="667"/>
      <c r="U99" s="667"/>
      <c r="V99" s="667"/>
      <c r="W99" s="667"/>
      <c r="X99" s="667"/>
      <c r="Y99" s="667"/>
      <c r="Z99" s="667"/>
      <c r="AA99" s="667"/>
      <c r="AB99" s="667"/>
      <c r="AC99" s="667"/>
      <c r="AD99" s="667"/>
      <c r="AE99" s="667"/>
      <c r="AF99" s="667"/>
      <c r="AG99" s="667"/>
      <c r="AH99" s="667"/>
      <c r="AI99" s="667"/>
      <c r="AJ99" s="667"/>
      <c r="AK99" s="667"/>
      <c r="AL99" s="667"/>
      <c r="AM99" s="667"/>
      <c r="AN99" s="667"/>
      <c r="AO99" s="667"/>
      <c r="AP99" s="667"/>
      <c r="AQ99" s="667"/>
      <c r="AR99" s="668"/>
    </row>
    <row r="100" spans="1:44" ht="22.5" customHeight="1" thickBot="1">
      <c r="A100" s="628" t="s">
        <v>262</v>
      </c>
      <c r="B100" s="629"/>
      <c r="C100" s="629"/>
      <c r="D100" s="629"/>
      <c r="E100" s="629"/>
      <c r="F100" s="629"/>
      <c r="G100" s="629"/>
      <c r="H100" s="629"/>
      <c r="I100" s="629"/>
      <c r="J100" s="629"/>
      <c r="K100" s="629"/>
      <c r="L100" s="629"/>
      <c r="M100" s="629"/>
      <c r="N100" s="629"/>
      <c r="O100" s="629"/>
      <c r="P100" s="629"/>
      <c r="Q100" s="629"/>
      <c r="R100" s="629"/>
      <c r="S100" s="629"/>
      <c r="T100" s="629"/>
      <c r="U100" s="629"/>
      <c r="V100" s="629"/>
      <c r="W100" s="629"/>
      <c r="X100" s="629"/>
      <c r="Y100" s="629"/>
      <c r="Z100" s="629"/>
      <c r="AA100" s="629"/>
      <c r="AB100" s="629"/>
      <c r="AC100" s="629"/>
      <c r="AD100" s="629"/>
      <c r="AE100" s="629"/>
      <c r="AF100" s="629"/>
      <c r="AG100" s="629"/>
      <c r="AH100" s="629"/>
      <c r="AI100" s="629"/>
      <c r="AJ100" s="629"/>
      <c r="AK100" s="629"/>
      <c r="AL100" s="629"/>
      <c r="AM100" s="629"/>
      <c r="AN100" s="629"/>
      <c r="AO100" s="629"/>
      <c r="AP100" s="629"/>
      <c r="AQ100" s="629"/>
      <c r="AR100" s="630"/>
    </row>
    <row r="101" spans="1:44" ht="18.75" customHeight="1">
      <c r="A101" s="631" t="s">
        <v>326</v>
      </c>
      <c r="B101" s="632"/>
      <c r="C101" s="633"/>
      <c r="D101" s="366" t="s">
        <v>41</v>
      </c>
      <c r="E101" s="232">
        <f>E102+E103+E104+E105</f>
        <v>1210995.2</v>
      </c>
      <c r="F101" s="232">
        <f>F102+F103+F104+F105</f>
        <v>261254.80000000002</v>
      </c>
      <c r="G101" s="375">
        <f t="shared" ref="G101:G103" si="52">F101/E101</f>
        <v>0.21573561976133351</v>
      </c>
      <c r="H101" s="349">
        <f>H103</f>
        <v>13891.5</v>
      </c>
      <c r="I101" s="349">
        <f>I103</f>
        <v>13891.5</v>
      </c>
      <c r="J101" s="376">
        <f t="shared" ref="J101:J103" si="53">I101/H101</f>
        <v>1</v>
      </c>
      <c r="K101" s="349">
        <f>K103</f>
        <v>13896</v>
      </c>
      <c r="L101" s="349">
        <f>L103</f>
        <v>13896</v>
      </c>
      <c r="M101" s="376">
        <f t="shared" ref="M101:M103" si="54">L101/K101</f>
        <v>1</v>
      </c>
      <c r="N101" s="349">
        <f>N103</f>
        <v>14161.1</v>
      </c>
      <c r="O101" s="349">
        <f>O103</f>
        <v>14161.1</v>
      </c>
      <c r="P101" s="376">
        <f t="shared" ref="P101:P103" si="55">O101/N101</f>
        <v>1</v>
      </c>
      <c r="Q101" s="349">
        <f>Q103</f>
        <v>19534.7</v>
      </c>
      <c r="R101" s="349"/>
      <c r="S101" s="349"/>
      <c r="T101" s="349">
        <f>T103</f>
        <v>15121.800000000001</v>
      </c>
      <c r="U101" s="349"/>
      <c r="V101" s="349"/>
      <c r="W101" s="349">
        <f>W103</f>
        <v>15121.800000000001</v>
      </c>
      <c r="X101" s="349"/>
      <c r="Y101" s="349"/>
      <c r="Z101" s="349">
        <f>Z103</f>
        <v>15121.800000000001</v>
      </c>
      <c r="AA101" s="349">
        <f>AA103</f>
        <v>0</v>
      </c>
      <c r="AB101" s="349"/>
      <c r="AC101" s="349">
        <f>AC103</f>
        <v>15127.2</v>
      </c>
      <c r="AD101" s="349">
        <f>AD103</f>
        <v>0</v>
      </c>
      <c r="AE101" s="349"/>
      <c r="AF101" s="349">
        <f>AF103</f>
        <v>15127.2</v>
      </c>
      <c r="AG101" s="349">
        <f>AG103</f>
        <v>0</v>
      </c>
      <c r="AH101" s="349"/>
      <c r="AI101" s="349">
        <f>AI103</f>
        <v>15127.2</v>
      </c>
      <c r="AJ101" s="349">
        <f>AJ103</f>
        <v>0</v>
      </c>
      <c r="AK101" s="349"/>
      <c r="AL101" s="349">
        <f>AL103</f>
        <v>15127.2</v>
      </c>
      <c r="AM101" s="349">
        <f>AM103</f>
        <v>0</v>
      </c>
      <c r="AN101" s="349"/>
      <c r="AO101" s="349">
        <f>AO103</f>
        <v>32313.9</v>
      </c>
      <c r="AP101" s="349"/>
      <c r="AQ101" s="377"/>
      <c r="AR101" s="640"/>
    </row>
    <row r="102" spans="1:44" ht="33.75" customHeight="1">
      <c r="A102" s="634"/>
      <c r="B102" s="635"/>
      <c r="C102" s="636"/>
      <c r="D102" s="139" t="s">
        <v>37</v>
      </c>
      <c r="E102" s="234">
        <f t="shared" ref="E102:F105" si="56">H102+K102+N102+Q102+T102+W102+Z102+AC102+AF102+AI102+AL102+AO102</f>
        <v>3915.4000000000005</v>
      </c>
      <c r="F102" s="234">
        <f t="shared" si="56"/>
        <v>652</v>
      </c>
      <c r="G102" s="316">
        <f t="shared" si="52"/>
        <v>0.16652193901006282</v>
      </c>
      <c r="H102" s="237">
        <f>H11-H107-H112-H117</f>
        <v>80.8</v>
      </c>
      <c r="I102" s="237">
        <f>I11-I107-I112-I117</f>
        <v>80.8</v>
      </c>
      <c r="J102" s="317">
        <f t="shared" si="53"/>
        <v>1</v>
      </c>
      <c r="K102" s="237">
        <f>K11-K107-K112-K117</f>
        <v>269.60000000000002</v>
      </c>
      <c r="L102" s="237">
        <f>L11-L107-L112-L117</f>
        <v>269.60000000000002</v>
      </c>
      <c r="M102" s="317">
        <f t="shared" si="54"/>
        <v>1</v>
      </c>
      <c r="N102" s="396">
        <f>N11-N107-N112-N117</f>
        <v>301.60000000000002</v>
      </c>
      <c r="O102" s="396">
        <f>O11-O107-O112-O117</f>
        <v>301.60000000000002</v>
      </c>
      <c r="P102" s="317">
        <f t="shared" si="55"/>
        <v>1</v>
      </c>
      <c r="Q102" s="237">
        <f>Q11-Q107-Q112-Q117</f>
        <v>816.2</v>
      </c>
      <c r="R102" s="237"/>
      <c r="S102" s="264"/>
      <c r="T102" s="237">
        <f>T11-T107-T112-T117</f>
        <v>305.89999999999998</v>
      </c>
      <c r="U102" s="237"/>
      <c r="V102" s="264"/>
      <c r="W102" s="237">
        <f>W11-W107-W112-W117</f>
        <v>305.89999999999998</v>
      </c>
      <c r="X102" s="237"/>
      <c r="Y102" s="264"/>
      <c r="Z102" s="237">
        <f>Z11-Z107-Z112-Z117</f>
        <v>305.89999999999998</v>
      </c>
      <c r="AA102" s="269"/>
      <c r="AB102" s="268"/>
      <c r="AC102" s="237">
        <f>AC11-AC107-AC112-AC117</f>
        <v>305.89999999999998</v>
      </c>
      <c r="AD102" s="269"/>
      <c r="AE102" s="268"/>
      <c r="AF102" s="237">
        <f>AF11-AF107-AF112-AF117</f>
        <v>305.89999999999998</v>
      </c>
      <c r="AG102" s="269"/>
      <c r="AH102" s="268"/>
      <c r="AI102" s="237">
        <f>AI11-AI107-AI112-AI117</f>
        <v>305.89999999999998</v>
      </c>
      <c r="AJ102" s="292"/>
      <c r="AK102" s="264"/>
      <c r="AL102" s="237">
        <f>AL11-AL107-AL112-AL117</f>
        <v>305.89999999999998</v>
      </c>
      <c r="AM102" s="269"/>
      <c r="AN102" s="264"/>
      <c r="AO102" s="237">
        <f>AO11-AO107-AO112-AO117</f>
        <v>305.89999999999998</v>
      </c>
      <c r="AP102" s="237"/>
      <c r="AQ102" s="378"/>
      <c r="AR102" s="641"/>
    </row>
    <row r="103" spans="1:44" ht="51" customHeight="1">
      <c r="A103" s="634"/>
      <c r="B103" s="635"/>
      <c r="C103" s="636"/>
      <c r="D103" s="139" t="s">
        <v>2</v>
      </c>
      <c r="E103" s="234">
        <f t="shared" si="56"/>
        <v>199671.40000000002</v>
      </c>
      <c r="F103" s="234">
        <f t="shared" si="56"/>
        <v>41948.6</v>
      </c>
      <c r="G103" s="316">
        <f t="shared" si="52"/>
        <v>0.21008817487131354</v>
      </c>
      <c r="H103" s="237">
        <f>H12-H113-H118</f>
        <v>13891.5</v>
      </c>
      <c r="I103" s="237">
        <f>I12-I113-I118</f>
        <v>13891.5</v>
      </c>
      <c r="J103" s="317">
        <f t="shared" si="53"/>
        <v>1</v>
      </c>
      <c r="K103" s="237">
        <f>K12-K113-K118</f>
        <v>13896</v>
      </c>
      <c r="L103" s="237">
        <f>L12-L113-L118</f>
        <v>13896</v>
      </c>
      <c r="M103" s="317">
        <f t="shared" si="54"/>
        <v>1</v>
      </c>
      <c r="N103" s="237">
        <f>N12-N113-N118</f>
        <v>14161.1</v>
      </c>
      <c r="O103" s="237">
        <f>O12-O113-O118</f>
        <v>14161.1</v>
      </c>
      <c r="P103" s="317">
        <f t="shared" si="55"/>
        <v>1</v>
      </c>
      <c r="Q103" s="237">
        <f>Q12-Q113-Q118</f>
        <v>19534.7</v>
      </c>
      <c r="R103" s="255"/>
      <c r="S103" s="240"/>
      <c r="T103" s="237">
        <f>T12-T113-T118</f>
        <v>15121.800000000001</v>
      </c>
      <c r="U103" s="255"/>
      <c r="V103" s="240"/>
      <c r="W103" s="237">
        <f>W12-W113-W118</f>
        <v>15121.800000000001</v>
      </c>
      <c r="X103" s="255"/>
      <c r="Y103" s="240"/>
      <c r="Z103" s="237">
        <f>Z12-Z113-Z118</f>
        <v>15121.800000000001</v>
      </c>
      <c r="AA103" s="273"/>
      <c r="AB103" s="272"/>
      <c r="AC103" s="237">
        <f>AC12-AC113-AC118</f>
        <v>15127.2</v>
      </c>
      <c r="AD103" s="273"/>
      <c r="AE103" s="272"/>
      <c r="AF103" s="237">
        <f>AF12-AF113-AF118</f>
        <v>15127.2</v>
      </c>
      <c r="AG103" s="273"/>
      <c r="AH103" s="272"/>
      <c r="AI103" s="237">
        <f>AI12-AI113-AI118</f>
        <v>15127.2</v>
      </c>
      <c r="AJ103" s="293"/>
      <c r="AK103" s="240"/>
      <c r="AL103" s="237">
        <f>AL12-AL113-AL118</f>
        <v>15127.2</v>
      </c>
      <c r="AM103" s="273"/>
      <c r="AN103" s="240"/>
      <c r="AO103" s="237">
        <f>AO12-AO113-AO118</f>
        <v>32313.9</v>
      </c>
      <c r="AP103" s="255"/>
      <c r="AQ103" s="379"/>
      <c r="AR103" s="641"/>
    </row>
    <row r="104" spans="1:44" ht="33.75" customHeight="1">
      <c r="A104" s="634"/>
      <c r="B104" s="635"/>
      <c r="C104" s="636"/>
      <c r="D104" s="140" t="s">
        <v>43</v>
      </c>
      <c r="E104" s="234">
        <f t="shared" si="56"/>
        <v>1007408.3999999999</v>
      </c>
      <c r="F104" s="234">
        <f t="shared" si="56"/>
        <v>218654.2</v>
      </c>
      <c r="G104" s="316">
        <f>F104/E104</f>
        <v>0.21704623467503351</v>
      </c>
      <c r="H104" s="237">
        <f>H13-H108-H114-H119</f>
        <v>22971.7</v>
      </c>
      <c r="I104" s="237">
        <f>I13-I108-I114-I119</f>
        <v>22971.7</v>
      </c>
      <c r="J104" s="317">
        <f>I104/H104</f>
        <v>1</v>
      </c>
      <c r="K104" s="237">
        <f>K13-K108-K114-K119</f>
        <v>22971.5</v>
      </c>
      <c r="L104" s="237">
        <f>L13-L114-L119</f>
        <v>22971.5</v>
      </c>
      <c r="M104" s="317">
        <f>L104/K104</f>
        <v>1</v>
      </c>
      <c r="N104" s="237">
        <f>N13-N108-N114-N119</f>
        <v>172711</v>
      </c>
      <c r="O104" s="237">
        <f>O13-O114-O119</f>
        <v>172711</v>
      </c>
      <c r="P104" s="317">
        <f>O104/N104</f>
        <v>1</v>
      </c>
      <c r="Q104" s="237">
        <f>Q13-Q108-Q114-Q119</f>
        <v>211713.1</v>
      </c>
      <c r="R104" s="255"/>
      <c r="S104" s="240"/>
      <c r="T104" s="237">
        <f>T13-T108-T114-T119</f>
        <v>132072.20000000001</v>
      </c>
      <c r="U104" s="295"/>
      <c r="V104" s="240"/>
      <c r="W104" s="237">
        <f>W13-W108-W114-W119</f>
        <v>105802.9</v>
      </c>
      <c r="X104" s="255"/>
      <c r="Y104" s="240"/>
      <c r="Z104" s="237">
        <f>Z13-Z108-Z114-Z119</f>
        <v>32665.1</v>
      </c>
      <c r="AA104" s="273"/>
      <c r="AB104" s="272"/>
      <c r="AC104" s="237">
        <f>AC13-AC108-AC114-AC119</f>
        <v>35665.1</v>
      </c>
      <c r="AD104" s="273"/>
      <c r="AE104" s="272"/>
      <c r="AF104" s="237">
        <f>AF13-AF108-AF114-AF119</f>
        <v>32665.1</v>
      </c>
      <c r="AG104" s="293"/>
      <c r="AH104" s="240"/>
      <c r="AI104" s="237">
        <f>AI13-AI108-AI114-AI119</f>
        <v>32665.1</v>
      </c>
      <c r="AJ104" s="293"/>
      <c r="AK104" s="240"/>
      <c r="AL104" s="237">
        <f>AL13-AL108-AL114-AL119</f>
        <v>32665.1</v>
      </c>
      <c r="AM104" s="293"/>
      <c r="AN104" s="240"/>
      <c r="AO104" s="237">
        <f>AO13-AO108-AO114-AO119</f>
        <v>172840.5</v>
      </c>
      <c r="AP104" s="293"/>
      <c r="AQ104" s="380"/>
      <c r="AR104" s="641"/>
    </row>
    <row r="105" spans="1:44" ht="31.95" customHeight="1" thickBot="1">
      <c r="A105" s="637"/>
      <c r="B105" s="638"/>
      <c r="C105" s="639"/>
      <c r="D105" s="301" t="s">
        <v>271</v>
      </c>
      <c r="E105" s="302">
        <f t="shared" si="56"/>
        <v>0</v>
      </c>
      <c r="F105" s="303">
        <f t="shared" si="56"/>
        <v>0</v>
      </c>
      <c r="G105" s="304"/>
      <c r="H105" s="305"/>
      <c r="I105" s="305"/>
      <c r="J105" s="307"/>
      <c r="K105" s="305"/>
      <c r="L105" s="305"/>
      <c r="M105" s="307"/>
      <c r="N105" s="305"/>
      <c r="O105" s="305"/>
      <c r="P105" s="307"/>
      <c r="Q105" s="305"/>
      <c r="R105" s="305"/>
      <c r="S105" s="307"/>
      <c r="T105" s="305"/>
      <c r="U105" s="308"/>
      <c r="V105" s="307"/>
      <c r="W105" s="305"/>
      <c r="X105" s="305"/>
      <c r="Y105" s="307"/>
      <c r="Z105" s="305"/>
      <c r="AA105" s="306"/>
      <c r="AB105" s="309"/>
      <c r="AC105" s="305"/>
      <c r="AD105" s="306"/>
      <c r="AE105" s="309"/>
      <c r="AF105" s="305"/>
      <c r="AG105" s="306"/>
      <c r="AH105" s="309"/>
      <c r="AI105" s="305"/>
      <c r="AJ105" s="374"/>
      <c r="AK105" s="307"/>
      <c r="AL105" s="305"/>
      <c r="AM105" s="306"/>
      <c r="AN105" s="307"/>
      <c r="AO105" s="307"/>
      <c r="AP105" s="306"/>
      <c r="AQ105" s="381"/>
      <c r="AR105" s="641"/>
    </row>
    <row r="106" spans="1:44" ht="15" customHeight="1">
      <c r="A106" s="645" t="s">
        <v>328</v>
      </c>
      <c r="B106" s="646"/>
      <c r="C106" s="646"/>
      <c r="D106" s="382" t="s">
        <v>41</v>
      </c>
      <c r="E106" s="232">
        <f>E107+E108+E109+E110</f>
        <v>15842.9</v>
      </c>
      <c r="F106" s="232">
        <f>F107+F108+F109+F110</f>
        <v>0</v>
      </c>
      <c r="G106" s="348"/>
      <c r="H106" s="349">
        <f>H108</f>
        <v>0</v>
      </c>
      <c r="I106" s="349">
        <f>I108</f>
        <v>0</v>
      </c>
      <c r="J106" s="349"/>
      <c r="K106" s="349">
        <f>K108</f>
        <v>0</v>
      </c>
      <c r="L106" s="349"/>
      <c r="M106" s="349"/>
      <c r="N106" s="349">
        <f>N108</f>
        <v>0</v>
      </c>
      <c r="O106" s="349"/>
      <c r="P106" s="349"/>
      <c r="Q106" s="349">
        <f>Q108</f>
        <v>5250</v>
      </c>
      <c r="R106" s="349"/>
      <c r="S106" s="349"/>
      <c r="T106" s="349">
        <f>T108</f>
        <v>1842.9</v>
      </c>
      <c r="U106" s="349"/>
      <c r="V106" s="349"/>
      <c r="W106" s="349">
        <f>W108</f>
        <v>1250</v>
      </c>
      <c r="X106" s="349"/>
      <c r="Y106" s="349"/>
      <c r="Z106" s="349">
        <f>Z108</f>
        <v>1250</v>
      </c>
      <c r="AA106" s="349">
        <f>AA108</f>
        <v>0</v>
      </c>
      <c r="AB106" s="349"/>
      <c r="AC106" s="349">
        <f>AC108</f>
        <v>1250</v>
      </c>
      <c r="AD106" s="349">
        <f>AD108</f>
        <v>0</v>
      </c>
      <c r="AE106" s="349"/>
      <c r="AF106" s="349">
        <f>AF108</f>
        <v>1250</v>
      </c>
      <c r="AG106" s="349">
        <f>AG108</f>
        <v>0</v>
      </c>
      <c r="AH106" s="349"/>
      <c r="AI106" s="349">
        <f>AI108</f>
        <v>1250</v>
      </c>
      <c r="AJ106" s="349">
        <f>AJ108</f>
        <v>0</v>
      </c>
      <c r="AK106" s="349"/>
      <c r="AL106" s="349">
        <f>AL108</f>
        <v>1250</v>
      </c>
      <c r="AM106" s="349">
        <f>AM108</f>
        <v>0</v>
      </c>
      <c r="AN106" s="349"/>
      <c r="AO106" s="349">
        <f>AO108</f>
        <v>1250</v>
      </c>
      <c r="AP106" s="349"/>
      <c r="AQ106" s="383"/>
      <c r="AR106" s="640"/>
    </row>
    <row r="107" spans="1:44" ht="32.25" customHeight="1">
      <c r="A107" s="647"/>
      <c r="B107" s="648"/>
      <c r="C107" s="648"/>
      <c r="D107" s="139" t="s">
        <v>37</v>
      </c>
      <c r="E107" s="234">
        <f t="shared" ref="E107:F110" si="57">H107+K107+N107+Q107+T107+W107+Z107+AC107+AF107+AI107+AL107+AO107</f>
        <v>0</v>
      </c>
      <c r="F107" s="234">
        <f t="shared" si="57"/>
        <v>0</v>
      </c>
      <c r="G107" s="296"/>
      <c r="H107" s="237"/>
      <c r="I107" s="237"/>
      <c r="J107" s="269"/>
      <c r="K107" s="237"/>
      <c r="L107" s="237"/>
      <c r="M107" s="237"/>
      <c r="N107" s="237"/>
      <c r="O107" s="237"/>
      <c r="P107" s="237"/>
      <c r="Q107" s="237"/>
      <c r="R107" s="237"/>
      <c r="S107" s="237"/>
      <c r="T107" s="237"/>
      <c r="U107" s="237"/>
      <c r="V107" s="237"/>
      <c r="W107" s="237"/>
      <c r="X107" s="237"/>
      <c r="Y107" s="237"/>
      <c r="Z107" s="237"/>
      <c r="AA107" s="237"/>
      <c r="AB107" s="251"/>
      <c r="AC107" s="237"/>
      <c r="AD107" s="237"/>
      <c r="AE107" s="251"/>
      <c r="AF107" s="237"/>
      <c r="AG107" s="237"/>
      <c r="AH107" s="251"/>
      <c r="AI107" s="237"/>
      <c r="AJ107" s="237"/>
      <c r="AK107" s="237"/>
      <c r="AL107" s="237"/>
      <c r="AM107" s="237"/>
      <c r="AN107" s="237"/>
      <c r="AO107" s="237"/>
      <c r="AP107" s="237"/>
      <c r="AQ107" s="384"/>
      <c r="AR107" s="641"/>
    </row>
    <row r="108" spans="1:44" ht="51.75" customHeight="1">
      <c r="A108" s="647"/>
      <c r="B108" s="648"/>
      <c r="C108" s="648"/>
      <c r="D108" s="139" t="s">
        <v>2</v>
      </c>
      <c r="E108" s="234">
        <f t="shared" si="57"/>
        <v>15842.9</v>
      </c>
      <c r="F108" s="234">
        <f t="shared" si="57"/>
        <v>0</v>
      </c>
      <c r="G108" s="296"/>
      <c r="H108" s="237">
        <v>0</v>
      </c>
      <c r="I108" s="237">
        <v>0</v>
      </c>
      <c r="J108" s="251"/>
      <c r="K108" s="237"/>
      <c r="L108" s="237"/>
      <c r="M108" s="237"/>
      <c r="N108" s="237">
        <v>0</v>
      </c>
      <c r="O108" s="237"/>
      <c r="P108" s="237"/>
      <c r="Q108" s="237">
        <v>5250</v>
      </c>
      <c r="R108" s="237"/>
      <c r="S108" s="237"/>
      <c r="T108" s="237">
        <v>1842.9</v>
      </c>
      <c r="U108" s="237"/>
      <c r="V108" s="237"/>
      <c r="W108" s="237">
        <v>1250</v>
      </c>
      <c r="X108" s="237"/>
      <c r="Y108" s="237"/>
      <c r="Z108" s="237">
        <v>1250</v>
      </c>
      <c r="AA108" s="251"/>
      <c r="AB108" s="262"/>
      <c r="AC108" s="237">
        <v>1250</v>
      </c>
      <c r="AD108" s="251"/>
      <c r="AE108" s="262"/>
      <c r="AF108" s="237">
        <v>1250</v>
      </c>
      <c r="AG108" s="251"/>
      <c r="AH108" s="262"/>
      <c r="AI108" s="237">
        <v>1250</v>
      </c>
      <c r="AJ108" s="251"/>
      <c r="AK108" s="237"/>
      <c r="AL108" s="237">
        <v>1250</v>
      </c>
      <c r="AM108" s="251"/>
      <c r="AN108" s="237"/>
      <c r="AO108" s="237">
        <v>1250</v>
      </c>
      <c r="AP108" s="237"/>
      <c r="AQ108" s="378"/>
      <c r="AR108" s="641"/>
    </row>
    <row r="109" spans="1:44" ht="30" customHeight="1">
      <c r="A109" s="647"/>
      <c r="B109" s="648"/>
      <c r="C109" s="648"/>
      <c r="D109" s="140" t="s">
        <v>43</v>
      </c>
      <c r="E109" s="234">
        <f t="shared" si="57"/>
        <v>0</v>
      </c>
      <c r="F109" s="234">
        <f t="shared" si="57"/>
        <v>0</v>
      </c>
      <c r="G109" s="271"/>
      <c r="H109" s="255"/>
      <c r="I109" s="255"/>
      <c r="J109" s="240"/>
      <c r="K109" s="255"/>
      <c r="L109" s="255"/>
      <c r="M109" s="240"/>
      <c r="N109" s="255"/>
      <c r="O109" s="255"/>
      <c r="P109" s="240"/>
      <c r="Q109" s="255"/>
      <c r="R109" s="255"/>
      <c r="S109" s="240"/>
      <c r="T109" s="255"/>
      <c r="U109" s="295"/>
      <c r="V109" s="240"/>
      <c r="W109" s="255"/>
      <c r="X109" s="255"/>
      <c r="Y109" s="240"/>
      <c r="Z109" s="255"/>
      <c r="AA109" s="273"/>
      <c r="AB109" s="272"/>
      <c r="AC109" s="255"/>
      <c r="AD109" s="273"/>
      <c r="AE109" s="272"/>
      <c r="AF109" s="255"/>
      <c r="AG109" s="293"/>
      <c r="AH109" s="240"/>
      <c r="AI109" s="255"/>
      <c r="AJ109" s="293"/>
      <c r="AK109" s="240"/>
      <c r="AL109" s="255"/>
      <c r="AM109" s="293"/>
      <c r="AN109" s="240"/>
      <c r="AO109" s="240"/>
      <c r="AP109" s="293"/>
      <c r="AQ109" s="380"/>
      <c r="AR109" s="641"/>
    </row>
    <row r="110" spans="1:44" ht="72" customHeight="1" thickBot="1">
      <c r="A110" s="649"/>
      <c r="B110" s="650"/>
      <c r="C110" s="650"/>
      <c r="D110" s="301" t="s">
        <v>271</v>
      </c>
      <c r="E110" s="302">
        <f t="shared" si="57"/>
        <v>0</v>
      </c>
      <c r="F110" s="303">
        <f t="shared" si="57"/>
        <v>0</v>
      </c>
      <c r="G110" s="304"/>
      <c r="H110" s="305"/>
      <c r="I110" s="305"/>
      <c r="J110" s="306"/>
      <c r="K110" s="305"/>
      <c r="L110" s="305"/>
      <c r="M110" s="307"/>
      <c r="N110" s="305"/>
      <c r="O110" s="305"/>
      <c r="P110" s="307"/>
      <c r="Q110" s="305"/>
      <c r="R110" s="305"/>
      <c r="S110" s="307"/>
      <c r="T110" s="305"/>
      <c r="U110" s="308"/>
      <c r="V110" s="307"/>
      <c r="W110" s="305"/>
      <c r="X110" s="305"/>
      <c r="Y110" s="307"/>
      <c r="Z110" s="305"/>
      <c r="AA110" s="306"/>
      <c r="AB110" s="309"/>
      <c r="AC110" s="305"/>
      <c r="AD110" s="306"/>
      <c r="AE110" s="309"/>
      <c r="AF110" s="305"/>
      <c r="AG110" s="306"/>
      <c r="AH110" s="309"/>
      <c r="AI110" s="305"/>
      <c r="AJ110" s="306"/>
      <c r="AK110" s="307"/>
      <c r="AL110" s="305"/>
      <c r="AM110" s="306"/>
      <c r="AN110" s="307"/>
      <c r="AO110" s="307"/>
      <c r="AP110" s="306"/>
      <c r="AQ110" s="381"/>
      <c r="AR110" s="641"/>
    </row>
    <row r="111" spans="1:44" ht="21" customHeight="1">
      <c r="A111" s="645" t="s">
        <v>329</v>
      </c>
      <c r="B111" s="646"/>
      <c r="C111" s="646"/>
      <c r="D111" s="366" t="s">
        <v>41</v>
      </c>
      <c r="E111" s="232">
        <f>E112+E113+E114+E115</f>
        <v>21.6</v>
      </c>
      <c r="F111" s="232">
        <f>F112+F113+F114+F115</f>
        <v>0</v>
      </c>
      <c r="G111" s="385"/>
      <c r="H111" s="349">
        <f>H113</f>
        <v>0</v>
      </c>
      <c r="I111" s="349"/>
      <c r="J111" s="349"/>
      <c r="K111" s="349">
        <f>K113</f>
        <v>0</v>
      </c>
      <c r="L111" s="349"/>
      <c r="M111" s="349"/>
      <c r="N111" s="349">
        <f>N113</f>
        <v>0</v>
      </c>
      <c r="O111" s="349"/>
      <c r="P111" s="349"/>
      <c r="Q111" s="349">
        <f>Q113</f>
        <v>5.4</v>
      </c>
      <c r="R111" s="349"/>
      <c r="S111" s="349"/>
      <c r="T111" s="349">
        <f>T113</f>
        <v>5.4</v>
      </c>
      <c r="U111" s="349"/>
      <c r="V111" s="349"/>
      <c r="W111" s="349">
        <f>W113</f>
        <v>5.4</v>
      </c>
      <c r="X111" s="349"/>
      <c r="Y111" s="349"/>
      <c r="Z111" s="349">
        <f>Z113</f>
        <v>5.4</v>
      </c>
      <c r="AA111" s="349">
        <f>AA113</f>
        <v>0</v>
      </c>
      <c r="AB111" s="349"/>
      <c r="AC111" s="349">
        <f>AC113</f>
        <v>0</v>
      </c>
      <c r="AD111" s="349">
        <f>AD113</f>
        <v>0</v>
      </c>
      <c r="AE111" s="349"/>
      <c r="AF111" s="349">
        <f>AF113</f>
        <v>0</v>
      </c>
      <c r="AG111" s="349">
        <f>AG113</f>
        <v>0</v>
      </c>
      <c r="AH111" s="349"/>
      <c r="AI111" s="349">
        <f>AI113</f>
        <v>0</v>
      </c>
      <c r="AJ111" s="349">
        <f>AJ113</f>
        <v>0</v>
      </c>
      <c r="AK111" s="349"/>
      <c r="AL111" s="349">
        <f>AL113</f>
        <v>0</v>
      </c>
      <c r="AM111" s="349">
        <f>AM113</f>
        <v>0</v>
      </c>
      <c r="AN111" s="349"/>
      <c r="AO111" s="349">
        <f>AO113</f>
        <v>0</v>
      </c>
      <c r="AP111" s="349"/>
      <c r="AQ111" s="377"/>
      <c r="AR111" s="641"/>
    </row>
    <row r="112" spans="1:44" ht="35.25" customHeight="1">
      <c r="A112" s="647"/>
      <c r="B112" s="648"/>
      <c r="C112" s="648"/>
      <c r="D112" s="139" t="s">
        <v>37</v>
      </c>
      <c r="E112" s="234">
        <f t="shared" ref="E112:F115" si="58">H112+K112+N112+Q112+T112+W112+Z112+AC112+AF112+AI112+AL112+AO112</f>
        <v>0</v>
      </c>
      <c r="F112" s="234">
        <f t="shared" si="58"/>
        <v>0</v>
      </c>
      <c r="G112" s="296"/>
      <c r="H112" s="237"/>
      <c r="I112" s="237"/>
      <c r="J112" s="269"/>
      <c r="K112" s="237"/>
      <c r="L112" s="237"/>
      <c r="M112" s="237"/>
      <c r="N112" s="237"/>
      <c r="O112" s="237"/>
      <c r="P112" s="237"/>
      <c r="Q112" s="237"/>
      <c r="R112" s="237"/>
      <c r="S112" s="237"/>
      <c r="T112" s="237"/>
      <c r="U112" s="237"/>
      <c r="V112" s="237"/>
      <c r="W112" s="237"/>
      <c r="X112" s="237"/>
      <c r="Y112" s="237"/>
      <c r="Z112" s="237"/>
      <c r="AA112" s="269"/>
      <c r="AB112" s="268"/>
      <c r="AC112" s="237"/>
      <c r="AD112" s="269"/>
      <c r="AE112" s="268"/>
      <c r="AF112" s="237"/>
      <c r="AG112" s="269"/>
      <c r="AH112" s="268"/>
      <c r="AI112" s="237"/>
      <c r="AJ112" s="269"/>
      <c r="AK112" s="264"/>
      <c r="AL112" s="237"/>
      <c r="AM112" s="269"/>
      <c r="AN112" s="264"/>
      <c r="AO112" s="237"/>
      <c r="AP112" s="237"/>
      <c r="AQ112" s="378"/>
      <c r="AR112" s="641"/>
    </row>
    <row r="113" spans="1:44" ht="31.2" customHeight="1">
      <c r="A113" s="647"/>
      <c r="B113" s="648"/>
      <c r="C113" s="648"/>
      <c r="D113" s="139" t="s">
        <v>2</v>
      </c>
      <c r="E113" s="234">
        <f t="shared" si="58"/>
        <v>21.6</v>
      </c>
      <c r="F113" s="234">
        <f t="shared" si="58"/>
        <v>0</v>
      </c>
      <c r="G113" s="297"/>
      <c r="H113" s="255"/>
      <c r="I113" s="255"/>
      <c r="J113" s="273"/>
      <c r="K113" s="255"/>
      <c r="L113" s="237"/>
      <c r="M113" s="237"/>
      <c r="N113" s="237"/>
      <c r="O113" s="237"/>
      <c r="P113" s="237"/>
      <c r="Q113" s="237">
        <v>5.4</v>
      </c>
      <c r="R113" s="237"/>
      <c r="S113" s="237"/>
      <c r="T113" s="237">
        <v>5.4</v>
      </c>
      <c r="U113" s="237"/>
      <c r="V113" s="237"/>
      <c r="W113" s="237">
        <v>5.4</v>
      </c>
      <c r="X113" s="237"/>
      <c r="Y113" s="237"/>
      <c r="Z113" s="237">
        <v>5.4</v>
      </c>
      <c r="AA113" s="275"/>
      <c r="AB113" s="274"/>
      <c r="AC113" s="237"/>
      <c r="AD113" s="275"/>
      <c r="AE113" s="274"/>
      <c r="AF113" s="237"/>
      <c r="AG113" s="275"/>
      <c r="AH113" s="274"/>
      <c r="AI113" s="237"/>
      <c r="AJ113" s="275"/>
      <c r="AK113" s="242"/>
      <c r="AL113" s="237"/>
      <c r="AM113" s="273"/>
      <c r="AN113" s="240"/>
      <c r="AO113" s="255"/>
      <c r="AP113" s="255"/>
      <c r="AQ113" s="379"/>
      <c r="AR113" s="641"/>
    </row>
    <row r="114" spans="1:44" ht="35.25" customHeight="1">
      <c r="A114" s="647"/>
      <c r="B114" s="648"/>
      <c r="C114" s="648"/>
      <c r="D114" s="140" t="s">
        <v>43</v>
      </c>
      <c r="E114" s="234">
        <f t="shared" si="58"/>
        <v>0</v>
      </c>
      <c r="F114" s="234">
        <f t="shared" si="58"/>
        <v>0</v>
      </c>
      <c r="G114" s="271"/>
      <c r="H114" s="255"/>
      <c r="I114" s="255"/>
      <c r="J114" s="240"/>
      <c r="K114" s="255"/>
      <c r="L114" s="255"/>
      <c r="M114" s="240"/>
      <c r="N114" s="255"/>
      <c r="O114" s="255"/>
      <c r="P114" s="240"/>
      <c r="Q114" s="255"/>
      <c r="R114" s="255"/>
      <c r="S114" s="240"/>
      <c r="T114" s="255"/>
      <c r="U114" s="295"/>
      <c r="V114" s="240"/>
      <c r="W114" s="255"/>
      <c r="X114" s="255"/>
      <c r="Y114" s="240"/>
      <c r="Z114" s="255"/>
      <c r="AA114" s="273"/>
      <c r="AB114" s="272"/>
      <c r="AC114" s="255"/>
      <c r="AD114" s="273"/>
      <c r="AE114" s="272"/>
      <c r="AF114" s="255"/>
      <c r="AG114" s="293"/>
      <c r="AH114" s="240"/>
      <c r="AI114" s="255"/>
      <c r="AJ114" s="293"/>
      <c r="AK114" s="240"/>
      <c r="AL114" s="255"/>
      <c r="AM114" s="293"/>
      <c r="AN114" s="240"/>
      <c r="AO114" s="240"/>
      <c r="AP114" s="293"/>
      <c r="AQ114" s="380"/>
      <c r="AR114" s="641"/>
    </row>
    <row r="115" spans="1:44" ht="70.5" customHeight="1" thickBot="1">
      <c r="A115" s="649"/>
      <c r="B115" s="650"/>
      <c r="C115" s="650"/>
      <c r="D115" s="301" t="s">
        <v>271</v>
      </c>
      <c r="E115" s="302">
        <f t="shared" si="58"/>
        <v>0</v>
      </c>
      <c r="F115" s="303">
        <f t="shared" si="58"/>
        <v>0</v>
      </c>
      <c r="G115" s="304"/>
      <c r="H115" s="305"/>
      <c r="I115" s="305"/>
      <c r="J115" s="306"/>
      <c r="K115" s="305"/>
      <c r="L115" s="305"/>
      <c r="M115" s="307"/>
      <c r="N115" s="305"/>
      <c r="O115" s="305"/>
      <c r="P115" s="307"/>
      <c r="Q115" s="305"/>
      <c r="R115" s="305"/>
      <c r="S115" s="307"/>
      <c r="T115" s="305"/>
      <c r="U115" s="308"/>
      <c r="V115" s="307"/>
      <c r="W115" s="305"/>
      <c r="X115" s="305"/>
      <c r="Y115" s="307"/>
      <c r="Z115" s="305"/>
      <c r="AA115" s="306"/>
      <c r="AB115" s="309"/>
      <c r="AC115" s="305"/>
      <c r="AD115" s="306"/>
      <c r="AE115" s="309"/>
      <c r="AF115" s="305"/>
      <c r="AG115" s="306"/>
      <c r="AH115" s="309"/>
      <c r="AI115" s="305"/>
      <c r="AJ115" s="306"/>
      <c r="AK115" s="307"/>
      <c r="AL115" s="305"/>
      <c r="AM115" s="306"/>
      <c r="AN115" s="307"/>
      <c r="AO115" s="307"/>
      <c r="AP115" s="306"/>
      <c r="AQ115" s="381"/>
      <c r="AR115" s="641"/>
    </row>
    <row r="116" spans="1:44" ht="21" customHeight="1">
      <c r="A116" s="631" t="s">
        <v>330</v>
      </c>
      <c r="B116" s="632"/>
      <c r="C116" s="633"/>
      <c r="D116" s="366" t="s">
        <v>41</v>
      </c>
      <c r="E116" s="232">
        <f>E117+E118+E119+E120</f>
        <v>400</v>
      </c>
      <c r="F116" s="232">
        <f>F117+F118+F119+F120</f>
        <v>0</v>
      </c>
      <c r="G116" s="385"/>
      <c r="H116" s="349">
        <f>H118</f>
        <v>0</v>
      </c>
      <c r="I116" s="349"/>
      <c r="J116" s="369"/>
      <c r="K116" s="349"/>
      <c r="L116" s="386"/>
      <c r="M116" s="386"/>
      <c r="N116" s="386"/>
      <c r="O116" s="386"/>
      <c r="P116" s="386"/>
      <c r="Q116" s="386"/>
      <c r="R116" s="386"/>
      <c r="S116" s="386"/>
      <c r="T116" s="349">
        <f>T118</f>
        <v>200</v>
      </c>
      <c r="U116" s="349"/>
      <c r="V116" s="349"/>
      <c r="W116" s="349">
        <f>W118</f>
        <v>200</v>
      </c>
      <c r="X116" s="386"/>
      <c r="Y116" s="386"/>
      <c r="Z116" s="386"/>
      <c r="AA116" s="369"/>
      <c r="AB116" s="368"/>
      <c r="AC116" s="386"/>
      <c r="AD116" s="369"/>
      <c r="AE116" s="368"/>
      <c r="AF116" s="386"/>
      <c r="AG116" s="369"/>
      <c r="AH116" s="368"/>
      <c r="AI116" s="386"/>
      <c r="AJ116" s="369"/>
      <c r="AK116" s="318"/>
      <c r="AL116" s="386"/>
      <c r="AM116" s="372"/>
      <c r="AN116" s="318"/>
      <c r="AO116" s="349"/>
      <c r="AP116" s="349"/>
      <c r="AQ116" s="377"/>
      <c r="AR116" s="640"/>
    </row>
    <row r="117" spans="1:44" ht="35.25" customHeight="1">
      <c r="A117" s="634"/>
      <c r="B117" s="635"/>
      <c r="C117" s="636"/>
      <c r="D117" s="139" t="s">
        <v>37</v>
      </c>
      <c r="E117" s="234">
        <f t="shared" ref="E117:F120" si="59">H117+K117+N117+Q117+T117+W117+Z117+AC117+AF117+AI117+AL117+AO117</f>
        <v>0</v>
      </c>
      <c r="F117" s="234">
        <f t="shared" si="59"/>
        <v>0</v>
      </c>
      <c r="G117" s="296"/>
      <c r="H117" s="237"/>
      <c r="I117" s="237"/>
      <c r="J117" s="269"/>
      <c r="K117" s="237"/>
      <c r="L117" s="237"/>
      <c r="M117" s="237"/>
      <c r="N117" s="237"/>
      <c r="O117" s="237"/>
      <c r="P117" s="237"/>
      <c r="Q117" s="237"/>
      <c r="R117" s="237"/>
      <c r="S117" s="237"/>
      <c r="T117" s="237"/>
      <c r="U117" s="237"/>
      <c r="V117" s="237"/>
      <c r="W117" s="237"/>
      <c r="X117" s="237"/>
      <c r="Y117" s="237"/>
      <c r="Z117" s="237"/>
      <c r="AA117" s="269"/>
      <c r="AB117" s="268"/>
      <c r="AC117" s="237"/>
      <c r="AD117" s="269"/>
      <c r="AE117" s="268"/>
      <c r="AF117" s="237"/>
      <c r="AG117" s="269"/>
      <c r="AH117" s="268"/>
      <c r="AI117" s="237"/>
      <c r="AJ117" s="269"/>
      <c r="AK117" s="264"/>
      <c r="AL117" s="237"/>
      <c r="AM117" s="269"/>
      <c r="AN117" s="264"/>
      <c r="AO117" s="237"/>
      <c r="AP117" s="237"/>
      <c r="AQ117" s="378"/>
      <c r="AR117" s="641"/>
    </row>
    <row r="118" spans="1:44" ht="54.75" customHeight="1">
      <c r="A118" s="634"/>
      <c r="B118" s="635"/>
      <c r="C118" s="636"/>
      <c r="D118" s="139" t="s">
        <v>2</v>
      </c>
      <c r="E118" s="234">
        <f t="shared" si="59"/>
        <v>400</v>
      </c>
      <c r="F118" s="234">
        <f t="shared" si="59"/>
        <v>0</v>
      </c>
      <c r="G118" s="297"/>
      <c r="H118" s="255">
        <v>0</v>
      </c>
      <c r="I118" s="255"/>
      <c r="J118" s="273"/>
      <c r="K118" s="255"/>
      <c r="L118" s="237"/>
      <c r="M118" s="237"/>
      <c r="N118" s="237"/>
      <c r="O118" s="237"/>
      <c r="P118" s="237"/>
      <c r="Q118" s="237"/>
      <c r="R118" s="237"/>
      <c r="S118" s="237"/>
      <c r="T118" s="237">
        <f>T65</f>
        <v>200</v>
      </c>
      <c r="U118" s="237"/>
      <c r="V118" s="237"/>
      <c r="W118" s="237">
        <f>W65</f>
        <v>200</v>
      </c>
      <c r="X118" s="237"/>
      <c r="Y118" s="237"/>
      <c r="Z118" s="237"/>
      <c r="AA118" s="275"/>
      <c r="AB118" s="274"/>
      <c r="AC118" s="237"/>
      <c r="AD118" s="275"/>
      <c r="AE118" s="274"/>
      <c r="AF118" s="237"/>
      <c r="AG118" s="275"/>
      <c r="AH118" s="274"/>
      <c r="AI118" s="237"/>
      <c r="AJ118" s="275"/>
      <c r="AK118" s="242"/>
      <c r="AL118" s="237"/>
      <c r="AM118" s="273"/>
      <c r="AN118" s="240"/>
      <c r="AO118" s="255"/>
      <c r="AP118" s="255"/>
      <c r="AQ118" s="379"/>
      <c r="AR118" s="641"/>
    </row>
    <row r="119" spans="1:44" ht="35.25" customHeight="1">
      <c r="A119" s="634"/>
      <c r="B119" s="635"/>
      <c r="C119" s="636"/>
      <c r="D119" s="140" t="s">
        <v>43</v>
      </c>
      <c r="E119" s="234">
        <f t="shared" si="59"/>
        <v>0</v>
      </c>
      <c r="F119" s="234">
        <f t="shared" si="59"/>
        <v>0</v>
      </c>
      <c r="G119" s="271"/>
      <c r="H119" s="255"/>
      <c r="I119" s="255"/>
      <c r="J119" s="240"/>
      <c r="K119" s="255"/>
      <c r="L119" s="255"/>
      <c r="M119" s="240"/>
      <c r="N119" s="255"/>
      <c r="O119" s="255"/>
      <c r="P119" s="240"/>
      <c r="Q119" s="255"/>
      <c r="R119" s="255"/>
      <c r="S119" s="240"/>
      <c r="T119" s="255"/>
      <c r="U119" s="295"/>
      <c r="V119" s="240"/>
      <c r="W119" s="255"/>
      <c r="X119" s="255"/>
      <c r="Y119" s="240"/>
      <c r="Z119" s="255"/>
      <c r="AA119" s="273"/>
      <c r="AB119" s="272"/>
      <c r="AC119" s="255"/>
      <c r="AD119" s="273"/>
      <c r="AE119" s="272"/>
      <c r="AF119" s="255"/>
      <c r="AG119" s="293"/>
      <c r="AH119" s="240"/>
      <c r="AI119" s="255"/>
      <c r="AJ119" s="293"/>
      <c r="AK119" s="240"/>
      <c r="AL119" s="255"/>
      <c r="AM119" s="293"/>
      <c r="AN119" s="240"/>
      <c r="AO119" s="240"/>
      <c r="AP119" s="293"/>
      <c r="AQ119" s="380"/>
      <c r="AR119" s="641"/>
    </row>
    <row r="120" spans="1:44" ht="68.25" customHeight="1" thickBot="1">
      <c r="A120" s="637"/>
      <c r="B120" s="638"/>
      <c r="C120" s="639"/>
      <c r="D120" s="301" t="s">
        <v>271</v>
      </c>
      <c r="E120" s="302">
        <f t="shared" si="59"/>
        <v>0</v>
      </c>
      <c r="F120" s="303">
        <f t="shared" si="59"/>
        <v>0</v>
      </c>
      <c r="G120" s="304"/>
      <c r="H120" s="305"/>
      <c r="I120" s="305"/>
      <c r="J120" s="306"/>
      <c r="K120" s="305"/>
      <c r="L120" s="305"/>
      <c r="M120" s="307"/>
      <c r="N120" s="305"/>
      <c r="O120" s="305"/>
      <c r="P120" s="307"/>
      <c r="Q120" s="305"/>
      <c r="R120" s="305"/>
      <c r="S120" s="307"/>
      <c r="T120" s="305"/>
      <c r="U120" s="308"/>
      <c r="V120" s="307"/>
      <c r="W120" s="305"/>
      <c r="X120" s="305"/>
      <c r="Y120" s="307"/>
      <c r="Z120" s="305"/>
      <c r="AA120" s="306"/>
      <c r="AB120" s="309"/>
      <c r="AC120" s="305"/>
      <c r="AD120" s="306"/>
      <c r="AE120" s="309"/>
      <c r="AF120" s="305"/>
      <c r="AG120" s="306"/>
      <c r="AH120" s="309"/>
      <c r="AI120" s="305"/>
      <c r="AJ120" s="306"/>
      <c r="AK120" s="307"/>
      <c r="AL120" s="305"/>
      <c r="AM120" s="306"/>
      <c r="AN120" s="307"/>
      <c r="AO120" s="307"/>
      <c r="AP120" s="306"/>
      <c r="AQ120" s="381"/>
      <c r="AR120" s="642"/>
    </row>
    <row r="121" spans="1:44" ht="19.5" customHeight="1" thickBot="1">
      <c r="A121" s="298"/>
      <c r="B121" s="298"/>
      <c r="C121" s="298"/>
      <c r="D121" s="300"/>
      <c r="E121" s="311">
        <f>E101+E106+E111+E116</f>
        <v>1227259.7</v>
      </c>
      <c r="F121" s="311">
        <f>F101+F106+F111+F116</f>
        <v>261254.80000000002</v>
      </c>
      <c r="G121" s="312"/>
      <c r="H121" s="313"/>
      <c r="I121" s="313"/>
      <c r="J121" s="314"/>
      <c r="K121" s="313"/>
      <c r="L121" s="313"/>
      <c r="M121" s="314"/>
      <c r="N121" s="313"/>
      <c r="O121" s="313"/>
      <c r="P121" s="314"/>
      <c r="Q121" s="313"/>
      <c r="R121" s="313"/>
      <c r="S121" s="314"/>
      <c r="T121" s="313"/>
      <c r="U121" s="313"/>
      <c r="V121" s="314"/>
      <c r="W121" s="313"/>
      <c r="X121" s="313"/>
      <c r="Y121" s="314"/>
      <c r="Z121" s="313"/>
      <c r="AA121" s="314"/>
      <c r="AB121" s="314"/>
      <c r="AC121" s="313"/>
      <c r="AD121" s="314"/>
      <c r="AE121" s="314"/>
      <c r="AF121" s="313"/>
      <c r="AG121" s="314"/>
      <c r="AH121" s="314"/>
      <c r="AI121" s="313"/>
      <c r="AJ121" s="314"/>
      <c r="AK121" s="314"/>
      <c r="AL121" s="313"/>
      <c r="AM121" s="314"/>
      <c r="AN121" s="314"/>
      <c r="AO121" s="314"/>
      <c r="AP121" s="314"/>
      <c r="AQ121" s="314"/>
      <c r="AR121" s="315"/>
    </row>
    <row r="122" spans="1:44" s="99" customFormat="1" ht="15.75" customHeight="1">
      <c r="A122" s="626" t="s">
        <v>292</v>
      </c>
      <c r="B122" s="626"/>
      <c r="C122" s="626"/>
      <c r="D122" s="626"/>
      <c r="E122" s="626"/>
      <c r="F122" s="626"/>
      <c r="G122" s="626"/>
      <c r="H122" s="626"/>
      <c r="I122" s="626"/>
      <c r="J122" s="626"/>
      <c r="K122" s="626"/>
      <c r="L122" s="626"/>
      <c r="M122" s="626"/>
      <c r="N122" s="626"/>
      <c r="O122" s="626"/>
      <c r="P122" s="626"/>
      <c r="Q122" s="626"/>
      <c r="R122" s="626"/>
      <c r="S122" s="626"/>
      <c r="T122" s="626"/>
      <c r="U122" s="626"/>
      <c r="V122" s="626"/>
      <c r="W122" s="626"/>
      <c r="X122" s="626"/>
      <c r="Y122" s="626"/>
      <c r="Z122" s="626"/>
      <c r="AA122" s="626"/>
      <c r="AB122" s="626"/>
      <c r="AC122" s="626"/>
      <c r="AD122" s="626"/>
      <c r="AE122" s="626"/>
      <c r="AF122" s="626"/>
      <c r="AG122" s="626"/>
      <c r="AH122" s="626"/>
      <c r="AI122" s="626"/>
      <c r="AJ122" s="626"/>
      <c r="AK122" s="626"/>
      <c r="AL122" s="626"/>
      <c r="AM122" s="626"/>
      <c r="AN122" s="626"/>
      <c r="AO122" s="626"/>
      <c r="AP122" s="626"/>
      <c r="AQ122" s="626"/>
      <c r="AR122" s="626"/>
    </row>
    <row r="123" spans="1:44" s="101" customFormat="1" ht="45" customHeight="1">
      <c r="A123" s="643" t="s">
        <v>293</v>
      </c>
      <c r="B123" s="644"/>
      <c r="C123" s="644"/>
      <c r="D123" s="644"/>
      <c r="E123" s="644"/>
      <c r="F123" s="644"/>
      <c r="G123" s="644"/>
      <c r="H123" s="644"/>
      <c r="I123" s="644"/>
      <c r="J123" s="644"/>
      <c r="K123" s="644"/>
      <c r="L123" s="644"/>
      <c r="M123" s="644"/>
      <c r="N123" s="644"/>
      <c r="O123" s="644"/>
      <c r="P123" s="644"/>
      <c r="Q123" s="644"/>
      <c r="R123" s="644"/>
      <c r="S123" s="644"/>
      <c r="T123" s="644"/>
      <c r="U123" s="644"/>
      <c r="V123" s="644"/>
      <c r="W123" s="644"/>
      <c r="X123" s="644"/>
      <c r="Y123" s="644"/>
      <c r="Z123" s="644"/>
      <c r="AA123" s="644"/>
      <c r="AB123" s="644"/>
      <c r="AC123" s="644"/>
      <c r="AD123" s="644"/>
      <c r="AE123" s="644"/>
      <c r="AF123" s="644"/>
      <c r="AG123" s="644"/>
      <c r="AH123" s="644"/>
      <c r="AI123" s="644"/>
      <c r="AJ123" s="644"/>
      <c r="AK123" s="644"/>
      <c r="AL123" s="644"/>
      <c r="AM123" s="644"/>
      <c r="AN123" s="644"/>
      <c r="AO123" s="644"/>
      <c r="AP123" s="644"/>
      <c r="AQ123" s="644"/>
      <c r="AR123" s="644"/>
    </row>
    <row r="124" spans="1:44" s="101" customFormat="1" ht="8.25" customHeight="1">
      <c r="A124" s="100"/>
      <c r="B124" s="109"/>
      <c r="C124" s="109"/>
      <c r="D124" s="109"/>
      <c r="E124" s="109"/>
      <c r="F124" s="109"/>
      <c r="G124" s="109"/>
      <c r="H124" s="223"/>
      <c r="I124" s="223"/>
      <c r="J124" s="223"/>
      <c r="K124" s="223"/>
      <c r="L124" s="223"/>
      <c r="M124" s="223"/>
      <c r="N124" s="223"/>
      <c r="O124" s="223"/>
      <c r="P124" s="223"/>
      <c r="Q124" s="223"/>
      <c r="R124" s="223"/>
      <c r="S124" s="223"/>
      <c r="T124" s="223"/>
      <c r="U124" s="223"/>
      <c r="V124" s="223"/>
      <c r="W124" s="223"/>
      <c r="X124" s="223"/>
      <c r="Y124" s="223"/>
      <c r="Z124" s="223"/>
      <c r="AA124" s="223"/>
      <c r="AB124" s="223"/>
      <c r="AC124" s="223"/>
      <c r="AD124" s="223"/>
      <c r="AE124" s="223"/>
      <c r="AF124" s="223"/>
      <c r="AG124" s="223"/>
      <c r="AH124" s="223"/>
      <c r="AI124" s="223"/>
      <c r="AJ124" s="223"/>
      <c r="AK124" s="223"/>
      <c r="AL124" s="223"/>
      <c r="AM124" s="223"/>
      <c r="AN124" s="223"/>
      <c r="AO124" s="223"/>
      <c r="AP124" s="223"/>
      <c r="AQ124" s="223"/>
      <c r="AR124" s="223"/>
    </row>
    <row r="125" spans="1:44" ht="29.25" customHeight="1">
      <c r="A125" s="627" t="s">
        <v>339</v>
      </c>
      <c r="B125" s="627"/>
      <c r="C125" s="627"/>
      <c r="D125" s="627"/>
      <c r="E125" s="627"/>
      <c r="F125" s="627"/>
      <c r="G125" s="627"/>
      <c r="H125" s="627"/>
      <c r="I125" s="627"/>
      <c r="J125" s="627"/>
      <c r="K125" s="627"/>
      <c r="L125" s="627"/>
      <c r="M125" s="627"/>
      <c r="N125" s="627"/>
      <c r="O125" s="627"/>
      <c r="P125" s="627"/>
      <c r="Q125" s="627"/>
      <c r="R125" s="627"/>
      <c r="S125" s="627"/>
      <c r="T125" s="627"/>
      <c r="U125" s="627"/>
      <c r="V125" s="627"/>
      <c r="W125" s="627"/>
      <c r="X125" s="627"/>
      <c r="Y125" s="627"/>
      <c r="Z125" s="627"/>
      <c r="AA125" s="627"/>
      <c r="AB125" s="627"/>
      <c r="AC125" s="627"/>
      <c r="AD125" s="627"/>
      <c r="AE125" s="627"/>
      <c r="AF125" s="627"/>
      <c r="AG125" s="627"/>
      <c r="AH125" s="627"/>
      <c r="AI125" s="627"/>
      <c r="AJ125" s="627"/>
      <c r="AK125" s="627"/>
      <c r="AL125" s="627"/>
      <c r="AM125" s="627"/>
      <c r="AN125" s="627"/>
      <c r="AO125" s="627"/>
      <c r="AP125" s="224"/>
      <c r="AQ125" s="224"/>
    </row>
    <row r="126" spans="1:44" ht="9" customHeight="1">
      <c r="A126" s="387"/>
      <c r="B126" s="387"/>
      <c r="C126" s="387"/>
      <c r="D126" s="387"/>
      <c r="E126" s="387"/>
      <c r="F126" s="387"/>
      <c r="G126" s="387"/>
      <c r="H126" s="388"/>
      <c r="I126" s="388"/>
      <c r="J126" s="388"/>
      <c r="K126" s="388"/>
      <c r="L126" s="388"/>
      <c r="M126" s="388"/>
      <c r="N126" s="388"/>
      <c r="O126" s="388"/>
      <c r="P126" s="388"/>
      <c r="Q126" s="388"/>
      <c r="R126" s="388"/>
      <c r="S126" s="388"/>
      <c r="T126" s="388"/>
      <c r="U126" s="388"/>
      <c r="V126" s="388"/>
      <c r="W126" s="388"/>
      <c r="X126" s="388"/>
      <c r="Y126" s="388"/>
      <c r="Z126" s="388"/>
      <c r="AA126" s="388"/>
      <c r="AB126" s="388"/>
      <c r="AC126" s="388"/>
      <c r="AD126" s="388"/>
      <c r="AE126" s="388"/>
      <c r="AF126" s="388"/>
      <c r="AG126" s="388"/>
      <c r="AH126" s="388"/>
      <c r="AI126" s="388"/>
      <c r="AJ126" s="388"/>
      <c r="AK126" s="388"/>
      <c r="AL126" s="388"/>
      <c r="AM126" s="388"/>
      <c r="AN126" s="388"/>
      <c r="AO126" s="388"/>
      <c r="AP126" s="224"/>
      <c r="AQ126" s="224"/>
    </row>
    <row r="127" spans="1:44" ht="64.5" customHeight="1">
      <c r="A127" s="651" t="s">
        <v>333</v>
      </c>
      <c r="B127" s="651"/>
      <c r="C127" s="651"/>
      <c r="D127" s="651"/>
      <c r="E127" s="651"/>
      <c r="F127" s="653" t="s">
        <v>341</v>
      </c>
      <c r="G127" s="653"/>
      <c r="H127" s="653"/>
      <c r="I127" s="653"/>
      <c r="J127" s="653"/>
      <c r="K127" s="653"/>
      <c r="L127" s="653"/>
      <c r="M127" s="653"/>
      <c r="N127" s="390"/>
      <c r="O127" s="390"/>
      <c r="P127" s="390"/>
      <c r="Q127" s="390"/>
      <c r="R127" s="390"/>
      <c r="S127" s="390"/>
      <c r="T127" s="391"/>
      <c r="U127" s="391"/>
      <c r="V127" s="391"/>
      <c r="W127" s="391"/>
      <c r="X127" s="391"/>
      <c r="Y127" s="391"/>
      <c r="Z127" s="391"/>
      <c r="AA127" s="391"/>
      <c r="AB127" s="391"/>
      <c r="AC127" s="391"/>
      <c r="AD127" s="391"/>
      <c r="AE127" s="391"/>
      <c r="AF127" s="391"/>
      <c r="AG127" s="391"/>
      <c r="AH127" s="391"/>
      <c r="AI127" s="390"/>
      <c r="AJ127" s="390"/>
      <c r="AK127" s="390"/>
      <c r="AL127" s="391"/>
      <c r="AM127" s="391"/>
      <c r="AN127" s="391"/>
      <c r="AO127" s="392"/>
      <c r="AP127" s="216"/>
      <c r="AQ127" s="216"/>
    </row>
    <row r="128" spans="1:44" ht="11.25" customHeight="1">
      <c r="A128" s="393"/>
      <c r="B128" s="394"/>
      <c r="C128" s="394"/>
      <c r="D128" s="395"/>
      <c r="E128" s="389"/>
      <c r="F128" s="389"/>
      <c r="G128" s="389"/>
      <c r="H128" s="390"/>
      <c r="I128" s="390"/>
      <c r="J128" s="390"/>
      <c r="K128" s="390"/>
      <c r="L128" s="390"/>
      <c r="M128" s="390"/>
      <c r="N128" s="390"/>
      <c r="O128" s="390"/>
      <c r="P128" s="390"/>
      <c r="Q128" s="390"/>
      <c r="R128" s="390"/>
      <c r="S128" s="390"/>
      <c r="T128" s="391"/>
      <c r="U128" s="391"/>
      <c r="V128" s="391"/>
      <c r="W128" s="391"/>
      <c r="X128" s="391"/>
      <c r="Y128" s="391"/>
      <c r="Z128" s="391"/>
      <c r="AA128" s="391"/>
      <c r="AB128" s="391"/>
      <c r="AC128" s="391"/>
      <c r="AD128" s="391"/>
      <c r="AE128" s="391"/>
      <c r="AF128" s="391"/>
      <c r="AG128" s="391"/>
      <c r="AH128" s="391"/>
      <c r="AI128" s="390"/>
      <c r="AJ128" s="390"/>
      <c r="AK128" s="390"/>
      <c r="AL128" s="391"/>
      <c r="AM128" s="391"/>
      <c r="AN128" s="391"/>
      <c r="AO128" s="392"/>
      <c r="AP128" s="216"/>
      <c r="AQ128" s="216"/>
    </row>
    <row r="129" spans="1:43" ht="84.75" customHeight="1">
      <c r="A129" s="652" t="s">
        <v>322</v>
      </c>
      <c r="B129" s="652"/>
      <c r="C129" s="652"/>
      <c r="D129" s="652"/>
      <c r="E129" s="652"/>
      <c r="F129" s="653" t="s">
        <v>340</v>
      </c>
      <c r="G129" s="653"/>
      <c r="H129" s="653"/>
      <c r="I129" s="653"/>
      <c r="J129" s="653"/>
      <c r="K129" s="653"/>
      <c r="L129" s="653"/>
      <c r="M129" s="653"/>
      <c r="N129" s="390"/>
      <c r="O129" s="390"/>
      <c r="P129" s="390"/>
      <c r="Q129" s="390"/>
      <c r="R129" s="390"/>
      <c r="S129" s="390"/>
      <c r="T129" s="391"/>
      <c r="U129" s="391"/>
      <c r="V129" s="391"/>
      <c r="W129" s="391"/>
      <c r="X129" s="391"/>
      <c r="Y129" s="391"/>
      <c r="Z129" s="391"/>
      <c r="AA129" s="391"/>
      <c r="AB129" s="391"/>
      <c r="AC129" s="391"/>
      <c r="AD129" s="391"/>
      <c r="AE129" s="391"/>
      <c r="AF129" s="391"/>
      <c r="AG129" s="391"/>
      <c r="AH129" s="391"/>
      <c r="AI129" s="390"/>
      <c r="AJ129" s="390"/>
      <c r="AK129" s="390"/>
      <c r="AL129" s="391"/>
      <c r="AM129" s="391"/>
      <c r="AN129" s="391"/>
      <c r="AO129" s="392"/>
      <c r="AP129" s="216"/>
      <c r="AQ129" s="216"/>
    </row>
    <row r="130" spans="1:43" ht="6" customHeight="1">
      <c r="A130" s="112"/>
      <c r="B130" s="110"/>
      <c r="C130" s="110"/>
      <c r="D130" s="113"/>
      <c r="E130" s="114"/>
      <c r="F130" s="114"/>
      <c r="G130" s="114"/>
      <c r="H130" s="226"/>
      <c r="I130" s="226"/>
      <c r="J130" s="226"/>
      <c r="K130" s="226"/>
      <c r="L130" s="226"/>
      <c r="M130" s="226"/>
      <c r="N130" s="226"/>
      <c r="O130" s="226"/>
      <c r="P130" s="226"/>
      <c r="Q130" s="226"/>
      <c r="R130" s="226"/>
      <c r="S130" s="226"/>
      <c r="T130" s="227"/>
      <c r="U130" s="227"/>
      <c r="V130" s="227"/>
      <c r="W130" s="227"/>
      <c r="X130" s="227"/>
      <c r="Y130" s="227"/>
      <c r="Z130" s="227"/>
      <c r="AA130" s="227"/>
      <c r="AB130" s="227"/>
      <c r="AC130" s="227"/>
      <c r="AD130" s="227"/>
      <c r="AE130" s="227"/>
      <c r="AF130" s="227"/>
      <c r="AG130" s="227"/>
      <c r="AH130" s="227"/>
      <c r="AI130" s="226"/>
      <c r="AJ130" s="226"/>
      <c r="AK130" s="226"/>
      <c r="AL130" s="227"/>
      <c r="AM130" s="227"/>
      <c r="AN130" s="227"/>
      <c r="AO130" s="228"/>
      <c r="AP130" s="216"/>
      <c r="AQ130" s="216"/>
    </row>
    <row r="131" spans="1:43" ht="18">
      <c r="A131" s="624"/>
      <c r="B131" s="624"/>
      <c r="C131" s="624"/>
      <c r="D131" s="625"/>
      <c r="E131" s="625"/>
      <c r="F131" s="625"/>
      <c r="G131" s="625"/>
      <c r="H131" s="625"/>
      <c r="I131" s="625"/>
      <c r="J131" s="625"/>
      <c r="K131" s="625"/>
      <c r="L131" s="225"/>
      <c r="M131" s="225"/>
      <c r="N131" s="225"/>
      <c r="O131" s="225"/>
      <c r="P131" s="225"/>
      <c r="Q131" s="225"/>
      <c r="R131" s="225"/>
      <c r="S131" s="225"/>
      <c r="T131" s="225"/>
      <c r="U131" s="225"/>
      <c r="V131" s="225"/>
      <c r="W131" s="225"/>
      <c r="X131" s="225"/>
      <c r="Y131" s="225"/>
      <c r="Z131" s="225"/>
      <c r="AA131" s="225"/>
      <c r="AB131" s="225"/>
      <c r="AC131" s="225"/>
      <c r="AD131" s="225"/>
      <c r="AE131" s="225"/>
      <c r="AF131" s="225"/>
      <c r="AG131" s="225"/>
      <c r="AH131" s="225"/>
      <c r="AI131" s="225"/>
      <c r="AJ131" s="225"/>
      <c r="AK131" s="225"/>
      <c r="AL131" s="225"/>
      <c r="AM131" s="225"/>
      <c r="AN131" s="225"/>
      <c r="AO131" s="225"/>
      <c r="AP131" s="224"/>
      <c r="AQ131" s="224"/>
    </row>
    <row r="134" spans="1:43" ht="18">
      <c r="A134" s="111"/>
      <c r="B134" s="110"/>
      <c r="C134" s="110"/>
      <c r="D134" s="113"/>
      <c r="E134" s="114"/>
      <c r="F134" s="114"/>
      <c r="G134" s="114"/>
      <c r="H134" s="226"/>
      <c r="I134" s="226"/>
      <c r="J134" s="226"/>
      <c r="K134" s="226"/>
      <c r="L134" s="226"/>
      <c r="M134" s="226"/>
      <c r="N134" s="226"/>
      <c r="O134" s="226"/>
      <c r="P134" s="226"/>
      <c r="Q134" s="226"/>
      <c r="R134" s="226"/>
      <c r="S134" s="226"/>
      <c r="T134" s="227"/>
      <c r="U134" s="227"/>
      <c r="V134" s="227"/>
      <c r="W134" s="227"/>
      <c r="X134" s="227"/>
      <c r="Y134" s="227"/>
      <c r="Z134" s="227"/>
      <c r="AA134" s="227"/>
      <c r="AB134" s="227"/>
      <c r="AC134" s="227"/>
      <c r="AD134" s="227"/>
      <c r="AE134" s="227"/>
      <c r="AF134" s="227"/>
      <c r="AG134" s="227"/>
      <c r="AH134" s="227"/>
      <c r="AI134" s="226"/>
      <c r="AJ134" s="226"/>
      <c r="AK134" s="226"/>
      <c r="AL134" s="227"/>
      <c r="AM134" s="227"/>
      <c r="AN134" s="227"/>
      <c r="AO134" s="228"/>
      <c r="AP134" s="216"/>
      <c r="AQ134" s="216"/>
    </row>
    <row r="135" spans="1:43">
      <c r="A135" s="103"/>
      <c r="T135" s="229"/>
      <c r="U135" s="229"/>
      <c r="V135" s="229"/>
      <c r="W135" s="229"/>
      <c r="X135" s="229"/>
      <c r="Y135" s="229"/>
      <c r="Z135" s="229"/>
      <c r="AA135" s="229"/>
      <c r="AB135" s="229"/>
      <c r="AC135" s="229"/>
      <c r="AD135" s="229"/>
      <c r="AE135" s="229"/>
      <c r="AF135" s="229"/>
      <c r="AG135" s="229"/>
      <c r="AH135" s="229"/>
      <c r="AL135" s="229"/>
      <c r="AM135" s="229"/>
      <c r="AN135" s="229"/>
      <c r="AO135" s="216"/>
      <c r="AP135" s="216"/>
      <c r="AQ135" s="216"/>
    </row>
    <row r="136" spans="1:43">
      <c r="A136" s="103"/>
      <c r="T136" s="229"/>
      <c r="U136" s="229"/>
      <c r="V136" s="229"/>
      <c r="W136" s="229"/>
      <c r="X136" s="229"/>
      <c r="Y136" s="229"/>
      <c r="Z136" s="229"/>
      <c r="AA136" s="229"/>
      <c r="AB136" s="229"/>
      <c r="AC136" s="229"/>
      <c r="AD136" s="229"/>
      <c r="AE136" s="229"/>
      <c r="AF136" s="229"/>
      <c r="AG136" s="229"/>
      <c r="AH136" s="229"/>
      <c r="AL136" s="229"/>
      <c r="AM136" s="229"/>
      <c r="AN136" s="229"/>
      <c r="AO136" s="216"/>
      <c r="AP136" s="216"/>
      <c r="AQ136" s="216"/>
    </row>
    <row r="137" spans="1:43">
      <c r="A137" s="103"/>
      <c r="T137" s="229"/>
      <c r="U137" s="229"/>
      <c r="V137" s="229"/>
      <c r="W137" s="229"/>
      <c r="X137" s="229"/>
      <c r="Y137" s="229"/>
      <c r="Z137" s="229"/>
      <c r="AA137" s="229"/>
      <c r="AB137" s="229"/>
      <c r="AC137" s="229"/>
      <c r="AD137" s="229"/>
      <c r="AE137" s="229"/>
      <c r="AF137" s="229"/>
      <c r="AG137" s="229"/>
      <c r="AH137" s="229"/>
      <c r="AL137" s="229"/>
      <c r="AM137" s="229"/>
      <c r="AN137" s="229"/>
      <c r="AO137" s="216"/>
      <c r="AP137" s="216"/>
      <c r="AQ137" s="216"/>
    </row>
    <row r="138" spans="1:43" ht="14.25" customHeight="1">
      <c r="A138" s="103"/>
      <c r="T138" s="229"/>
      <c r="U138" s="229"/>
      <c r="V138" s="229"/>
      <c r="W138" s="229"/>
      <c r="X138" s="229"/>
      <c r="Y138" s="229"/>
      <c r="Z138" s="229"/>
      <c r="AA138" s="229"/>
      <c r="AB138" s="229"/>
      <c r="AC138" s="229"/>
      <c r="AD138" s="229"/>
      <c r="AE138" s="229"/>
      <c r="AF138" s="229"/>
      <c r="AG138" s="229"/>
      <c r="AH138" s="229"/>
      <c r="AL138" s="229"/>
      <c r="AM138" s="229"/>
      <c r="AN138" s="229"/>
      <c r="AO138" s="216"/>
      <c r="AP138" s="216"/>
      <c r="AQ138" s="216"/>
    </row>
    <row r="139" spans="1:43">
      <c r="A139" s="104"/>
      <c r="T139" s="229"/>
      <c r="U139" s="229"/>
      <c r="V139" s="229"/>
      <c r="W139" s="229"/>
      <c r="X139" s="229"/>
      <c r="Y139" s="229"/>
      <c r="Z139" s="229"/>
      <c r="AA139" s="229"/>
      <c r="AB139" s="229"/>
      <c r="AC139" s="229"/>
      <c r="AD139" s="229"/>
      <c r="AE139" s="229"/>
      <c r="AF139" s="229"/>
      <c r="AG139" s="229"/>
      <c r="AH139" s="229"/>
      <c r="AL139" s="229"/>
      <c r="AM139" s="229"/>
      <c r="AN139" s="229"/>
      <c r="AO139" s="216"/>
      <c r="AP139" s="216"/>
      <c r="AQ139" s="216"/>
    </row>
    <row r="140" spans="1:43">
      <c r="A140" s="103"/>
      <c r="T140" s="229"/>
      <c r="U140" s="229"/>
      <c r="V140" s="229"/>
      <c r="W140" s="229"/>
      <c r="X140" s="229"/>
      <c r="Y140" s="229"/>
      <c r="Z140" s="229"/>
      <c r="AA140" s="229"/>
      <c r="AB140" s="229"/>
      <c r="AC140" s="229"/>
      <c r="AD140" s="229"/>
      <c r="AE140" s="229"/>
      <c r="AF140" s="229"/>
      <c r="AG140" s="229"/>
      <c r="AH140" s="229"/>
      <c r="AL140" s="229"/>
      <c r="AM140" s="229"/>
      <c r="AN140" s="229"/>
      <c r="AO140" s="216"/>
      <c r="AP140" s="216"/>
      <c r="AQ140" s="216"/>
    </row>
    <row r="141" spans="1:43">
      <c r="A141" s="103"/>
      <c r="T141" s="229"/>
      <c r="U141" s="229"/>
      <c r="V141" s="229"/>
      <c r="W141" s="229"/>
      <c r="X141" s="229"/>
      <c r="Y141" s="229"/>
      <c r="Z141" s="229"/>
      <c r="AA141" s="229"/>
      <c r="AB141" s="229"/>
      <c r="AC141" s="229"/>
      <c r="AD141" s="229"/>
      <c r="AE141" s="229"/>
      <c r="AF141" s="229"/>
      <c r="AG141" s="229"/>
      <c r="AH141" s="229"/>
      <c r="AL141" s="229"/>
      <c r="AM141" s="229"/>
      <c r="AN141" s="229"/>
      <c r="AO141" s="216"/>
      <c r="AP141" s="216"/>
      <c r="AQ141" s="216"/>
    </row>
    <row r="142" spans="1:43">
      <c r="A142" s="103"/>
      <c r="T142" s="229"/>
      <c r="U142" s="229"/>
      <c r="V142" s="229"/>
      <c r="W142" s="229"/>
      <c r="X142" s="229"/>
      <c r="Y142" s="229"/>
      <c r="Z142" s="229"/>
      <c r="AA142" s="229"/>
      <c r="AB142" s="229"/>
      <c r="AC142" s="229"/>
      <c r="AD142" s="229"/>
      <c r="AE142" s="229"/>
      <c r="AF142" s="229"/>
      <c r="AG142" s="229"/>
      <c r="AH142" s="229"/>
      <c r="AL142" s="229"/>
      <c r="AM142" s="229"/>
      <c r="AN142" s="229"/>
      <c r="AO142" s="216"/>
      <c r="AP142" s="216"/>
      <c r="AQ142" s="216"/>
    </row>
    <row r="143" spans="1:43">
      <c r="A143" s="103"/>
      <c r="T143" s="229"/>
      <c r="U143" s="229"/>
      <c r="V143" s="229"/>
      <c r="W143" s="229"/>
      <c r="X143" s="229"/>
      <c r="Y143" s="229"/>
      <c r="Z143" s="229"/>
      <c r="AA143" s="229"/>
      <c r="AB143" s="229"/>
      <c r="AC143" s="229"/>
      <c r="AD143" s="229"/>
      <c r="AE143" s="229"/>
      <c r="AF143" s="229"/>
      <c r="AG143" s="229"/>
      <c r="AH143" s="229"/>
      <c r="AL143" s="229"/>
      <c r="AM143" s="229"/>
      <c r="AN143" s="229"/>
      <c r="AO143" s="216"/>
      <c r="AP143" s="216"/>
      <c r="AQ143" s="216"/>
    </row>
    <row r="144" spans="1:43" ht="12.75" customHeight="1">
      <c r="A144" s="103"/>
    </row>
    <row r="145" spans="1:44">
      <c r="A145" s="104"/>
    </row>
    <row r="146" spans="1:44">
      <c r="A146" s="103"/>
      <c r="T146" s="230"/>
      <c r="U146" s="230"/>
      <c r="V146" s="230"/>
      <c r="W146" s="230"/>
      <c r="X146" s="230"/>
      <c r="Y146" s="230"/>
      <c r="Z146" s="230"/>
      <c r="AA146" s="230"/>
      <c r="AB146" s="230"/>
      <c r="AC146" s="230"/>
      <c r="AD146" s="230"/>
      <c r="AE146" s="230"/>
      <c r="AF146" s="230"/>
      <c r="AG146" s="230"/>
      <c r="AH146" s="230"/>
      <c r="AL146" s="230"/>
      <c r="AM146" s="230"/>
      <c r="AN146" s="230"/>
    </row>
    <row r="147" spans="1:44" s="102" customFormat="1">
      <c r="A147" s="103"/>
      <c r="D147" s="105"/>
      <c r="E147" s="106"/>
      <c r="F147" s="106"/>
      <c r="G147" s="106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30"/>
      <c r="U147" s="230"/>
      <c r="V147" s="230"/>
      <c r="W147" s="230"/>
      <c r="X147" s="230"/>
      <c r="Y147" s="230"/>
      <c r="Z147" s="230"/>
      <c r="AA147" s="230"/>
      <c r="AB147" s="230"/>
      <c r="AC147" s="230"/>
      <c r="AD147" s="230"/>
      <c r="AE147" s="230"/>
      <c r="AF147" s="230"/>
      <c r="AG147" s="230"/>
      <c r="AH147" s="230"/>
      <c r="AI147" s="215"/>
      <c r="AJ147" s="215"/>
      <c r="AK147" s="215"/>
      <c r="AL147" s="230"/>
      <c r="AM147" s="230"/>
      <c r="AN147" s="230"/>
      <c r="AO147" s="215"/>
      <c r="AP147" s="215"/>
      <c r="AQ147" s="215"/>
      <c r="AR147" s="216"/>
    </row>
    <row r="148" spans="1:44" s="102" customFormat="1">
      <c r="A148" s="103"/>
      <c r="D148" s="105"/>
      <c r="E148" s="106"/>
      <c r="F148" s="106"/>
      <c r="G148" s="106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30"/>
      <c r="U148" s="230"/>
      <c r="V148" s="230"/>
      <c r="W148" s="230"/>
      <c r="X148" s="230"/>
      <c r="Y148" s="230"/>
      <c r="Z148" s="230"/>
      <c r="AA148" s="230"/>
      <c r="AB148" s="230"/>
      <c r="AC148" s="230"/>
      <c r="AD148" s="230"/>
      <c r="AE148" s="230"/>
      <c r="AF148" s="230"/>
      <c r="AG148" s="230"/>
      <c r="AH148" s="230"/>
      <c r="AI148" s="215"/>
      <c r="AJ148" s="215"/>
      <c r="AK148" s="215"/>
      <c r="AL148" s="230"/>
      <c r="AM148" s="230"/>
      <c r="AN148" s="230"/>
      <c r="AO148" s="215"/>
      <c r="AP148" s="215"/>
      <c r="AQ148" s="215"/>
      <c r="AR148" s="216"/>
    </row>
    <row r="149" spans="1:44" s="102" customFormat="1">
      <c r="A149" s="103"/>
      <c r="D149" s="105"/>
      <c r="E149" s="106"/>
      <c r="F149" s="106"/>
      <c r="G149" s="106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30"/>
      <c r="U149" s="230"/>
      <c r="V149" s="230"/>
      <c r="W149" s="230"/>
      <c r="X149" s="230"/>
      <c r="Y149" s="230"/>
      <c r="Z149" s="230"/>
      <c r="AA149" s="230"/>
      <c r="AB149" s="230"/>
      <c r="AC149" s="230"/>
      <c r="AD149" s="230"/>
      <c r="AE149" s="230"/>
      <c r="AF149" s="230"/>
      <c r="AG149" s="230"/>
      <c r="AH149" s="230"/>
      <c r="AI149" s="215"/>
      <c r="AJ149" s="215"/>
      <c r="AK149" s="215"/>
      <c r="AL149" s="230"/>
      <c r="AM149" s="230"/>
      <c r="AN149" s="230"/>
      <c r="AO149" s="215"/>
      <c r="AP149" s="215"/>
      <c r="AQ149" s="215"/>
      <c r="AR149" s="216"/>
    </row>
    <row r="150" spans="1:44" s="102" customFormat="1">
      <c r="A150" s="103"/>
      <c r="D150" s="105"/>
      <c r="E150" s="106"/>
      <c r="F150" s="106"/>
      <c r="G150" s="106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6"/>
    </row>
    <row r="156" spans="1:44" s="102" customFormat="1" ht="49.5" customHeight="1">
      <c r="D156" s="105"/>
      <c r="E156" s="106"/>
      <c r="F156" s="106"/>
      <c r="G156" s="106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6"/>
    </row>
  </sheetData>
  <mergeCells count="142">
    <mergeCell ref="AP56:AP57"/>
    <mergeCell ref="AQ56:AQ57"/>
    <mergeCell ref="AR52:AR57"/>
    <mergeCell ref="AK56:AK57"/>
    <mergeCell ref="AL56:AL57"/>
    <mergeCell ref="AM56:AM57"/>
    <mergeCell ref="AN56:AN57"/>
    <mergeCell ref="AO56:AO57"/>
    <mergeCell ref="AF56:AF57"/>
    <mergeCell ref="AG56:AG57"/>
    <mergeCell ref="AH56:AH57"/>
    <mergeCell ref="AI56:AI57"/>
    <mergeCell ref="AJ56:AJ57"/>
    <mergeCell ref="AA56:AA57"/>
    <mergeCell ref="AB56:AB57"/>
    <mergeCell ref="AC56:AC57"/>
    <mergeCell ref="AD56:AD57"/>
    <mergeCell ref="AE56:AE57"/>
    <mergeCell ref="V56:V57"/>
    <mergeCell ref="W56:W57"/>
    <mergeCell ref="X56:X57"/>
    <mergeCell ref="Y56:Y57"/>
    <mergeCell ref="Z56:Z57"/>
    <mergeCell ref="Q56:Q57"/>
    <mergeCell ref="R56:R57"/>
    <mergeCell ref="S56:S57"/>
    <mergeCell ref="T56:T57"/>
    <mergeCell ref="U56:U57"/>
    <mergeCell ref="L56:L57"/>
    <mergeCell ref="M56:M57"/>
    <mergeCell ref="N56:N57"/>
    <mergeCell ref="O56:O57"/>
    <mergeCell ref="P56:P57"/>
    <mergeCell ref="AR94:AR98"/>
    <mergeCell ref="A89:A93"/>
    <mergeCell ref="B89:B93"/>
    <mergeCell ref="C89:C93"/>
    <mergeCell ref="AR89:AR93"/>
    <mergeCell ref="A99:AR99"/>
    <mergeCell ref="A94:A98"/>
    <mergeCell ref="B94:B98"/>
    <mergeCell ref="C94:C98"/>
    <mergeCell ref="B63:B67"/>
    <mergeCell ref="C63:C67"/>
    <mergeCell ref="AR63:AR67"/>
    <mergeCell ref="AR79:AR83"/>
    <mergeCell ref="A73:A77"/>
    <mergeCell ref="B73:B77"/>
    <mergeCell ref="C73:C77"/>
    <mergeCell ref="AR73:AR77"/>
    <mergeCell ref="A78:AR78"/>
    <mergeCell ref="A79:A83"/>
    <mergeCell ref="B79:B83"/>
    <mergeCell ref="A131:K131"/>
    <mergeCell ref="A122:AR122"/>
    <mergeCell ref="A125:AO125"/>
    <mergeCell ref="A100:AR100"/>
    <mergeCell ref="A101:C105"/>
    <mergeCell ref="AR101:AR105"/>
    <mergeCell ref="A116:C120"/>
    <mergeCell ref="AR116:AR120"/>
    <mergeCell ref="AR106:AR115"/>
    <mergeCell ref="A123:AR123"/>
    <mergeCell ref="A106:C110"/>
    <mergeCell ref="A111:C115"/>
    <mergeCell ref="A127:E127"/>
    <mergeCell ref="A129:E129"/>
    <mergeCell ref="F129:M129"/>
    <mergeCell ref="F127:M127"/>
    <mergeCell ref="A2:AR2"/>
    <mergeCell ref="A3:AR3"/>
    <mergeCell ref="A4:AR4"/>
    <mergeCell ref="A5:AI5"/>
    <mergeCell ref="A6:A8"/>
    <mergeCell ref="B6:B8"/>
    <mergeCell ref="C6:C8"/>
    <mergeCell ref="D6:D8"/>
    <mergeCell ref="E6:G6"/>
    <mergeCell ref="H6:AQ6"/>
    <mergeCell ref="AO7:AQ7"/>
    <mergeCell ref="AR6:AR8"/>
    <mergeCell ref="E7:E8"/>
    <mergeCell ref="F7:F8"/>
    <mergeCell ref="AR21:AR25"/>
    <mergeCell ref="H56:H57"/>
    <mergeCell ref="I56:I57"/>
    <mergeCell ref="J56:J57"/>
    <mergeCell ref="K56:K57"/>
    <mergeCell ref="A84:A88"/>
    <mergeCell ref="B84:B88"/>
    <mergeCell ref="C84:C88"/>
    <mergeCell ref="C79:C83"/>
    <mergeCell ref="AR84:AR88"/>
    <mergeCell ref="A68:A72"/>
    <mergeCell ref="B68:B72"/>
    <mergeCell ref="C68:C72"/>
    <mergeCell ref="AR58:AR62"/>
    <mergeCell ref="AR68:AR72"/>
    <mergeCell ref="AR47:AR51"/>
    <mergeCell ref="A52:A57"/>
    <mergeCell ref="B52:B57"/>
    <mergeCell ref="C52:C57"/>
    <mergeCell ref="D56:D57"/>
    <mergeCell ref="E56:E57"/>
    <mergeCell ref="F56:F57"/>
    <mergeCell ref="G56:G57"/>
    <mergeCell ref="A63:A67"/>
    <mergeCell ref="A47:A51"/>
    <mergeCell ref="B47:B51"/>
    <mergeCell ref="C47:C51"/>
    <mergeCell ref="A58:A62"/>
    <mergeCell ref="B58:B62"/>
    <mergeCell ref="C58:C62"/>
    <mergeCell ref="W7:Y7"/>
    <mergeCell ref="A31:C35"/>
    <mergeCell ref="Q7:S7"/>
    <mergeCell ref="A10:C14"/>
    <mergeCell ref="A41:AR41"/>
    <mergeCell ref="A42:A46"/>
    <mergeCell ref="B42:B46"/>
    <mergeCell ref="C42:C46"/>
    <mergeCell ref="AR15:AR19"/>
    <mergeCell ref="AR42:AR46"/>
    <mergeCell ref="A15:C19"/>
    <mergeCell ref="A20:C20"/>
    <mergeCell ref="A21:C25"/>
    <mergeCell ref="A26:C30"/>
    <mergeCell ref="AR26:AR30"/>
    <mergeCell ref="AR31:AR35"/>
    <mergeCell ref="AR36:AR40"/>
    <mergeCell ref="A36:C40"/>
    <mergeCell ref="AR10:AR14"/>
    <mergeCell ref="G7:G8"/>
    <mergeCell ref="H7:J7"/>
    <mergeCell ref="Z7:AB7"/>
    <mergeCell ref="AC7:AE7"/>
    <mergeCell ref="AF7:AH7"/>
    <mergeCell ref="AI7:AK7"/>
    <mergeCell ref="AL7:AN7"/>
    <mergeCell ref="T7:V7"/>
    <mergeCell ref="K7:M7"/>
    <mergeCell ref="N7:P7"/>
  </mergeCells>
  <pageMargins left="0.59055118110236227" right="0.59055118110236227" top="1.1811023622047245" bottom="0.39370078740157483" header="0" footer="0"/>
  <pageSetup paperSize="9" scale="27" fitToHeight="0" orientation="landscape" r:id="rId1"/>
  <headerFooter>
    <oddFooter>&amp;C&amp;"Times New Roman,обычный"&amp;8Страница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22"/>
  <sheetViews>
    <sheetView topLeftCell="J11" zoomScale="71" zoomScaleNormal="71" workbookViewId="0">
      <selection activeCell="AQ14" sqref="AQ14"/>
    </sheetView>
  </sheetViews>
  <sheetFormatPr defaultColWidth="9.109375" defaultRowHeight="13.8"/>
  <cols>
    <col min="1" max="1" width="4" style="122" customWidth="1"/>
    <col min="2" max="2" width="36" style="123" customWidth="1"/>
    <col min="3" max="3" width="13.88671875" style="123" customWidth="1"/>
    <col min="4" max="4" width="7.33203125" style="123" customWidth="1"/>
    <col min="5" max="6" width="6.44140625" style="123" customWidth="1"/>
    <col min="7" max="7" width="5.88671875" style="123" customWidth="1"/>
    <col min="8" max="8" width="5" style="123" customWidth="1"/>
    <col min="9" max="9" width="6.5546875" style="123" customWidth="1"/>
    <col min="10" max="10" width="5.44140625" style="123" customWidth="1"/>
    <col min="11" max="11" width="6.109375" style="123" customWidth="1"/>
    <col min="12" max="12" width="6.6640625" style="123" customWidth="1"/>
    <col min="13" max="13" width="5.5546875" style="123" customWidth="1"/>
    <col min="14" max="14" width="5.44140625" style="123" customWidth="1"/>
    <col min="15" max="15" width="5.109375" style="123" customWidth="1"/>
    <col min="16" max="17" width="6.109375" style="123" customWidth="1"/>
    <col min="18" max="18" width="2.6640625" style="123" bestFit="1" customWidth="1"/>
    <col min="19" max="19" width="4.88671875" style="123" customWidth="1"/>
    <col min="20" max="20" width="5.33203125" style="123" customWidth="1"/>
    <col min="21" max="21" width="2.6640625" style="123" bestFit="1" customWidth="1"/>
    <col min="22" max="22" width="5.6640625" style="123" customWidth="1"/>
    <col min="23" max="23" width="5.109375" style="123" customWidth="1"/>
    <col min="24" max="24" width="2.6640625" style="123" bestFit="1" customWidth="1"/>
    <col min="25" max="25" width="5.6640625" style="123" customWidth="1"/>
    <col min="26" max="26" width="5" style="123" customWidth="1"/>
    <col min="27" max="27" width="2.6640625" style="123" bestFit="1" customWidth="1"/>
    <col min="28" max="28" width="4.6640625" style="123" customWidth="1"/>
    <col min="29" max="29" width="4.5546875" style="123" customWidth="1"/>
    <col min="30" max="30" width="2.6640625" style="123" bestFit="1" customWidth="1"/>
    <col min="31" max="31" width="5" style="123" customWidth="1"/>
    <col min="32" max="32" width="5.109375" style="123" customWidth="1"/>
    <col min="33" max="33" width="2.6640625" style="123" bestFit="1" customWidth="1"/>
    <col min="34" max="34" width="5" style="123" customWidth="1"/>
    <col min="35" max="35" width="5.109375" style="123" customWidth="1"/>
    <col min="36" max="36" width="2.6640625" style="123" bestFit="1" customWidth="1"/>
    <col min="37" max="37" width="4.6640625" style="123" customWidth="1"/>
    <col min="38" max="38" width="6" style="123" customWidth="1"/>
    <col min="39" max="39" width="2.6640625" style="123" bestFit="1" customWidth="1"/>
    <col min="40" max="40" width="4.88671875" style="123" customWidth="1"/>
    <col min="41" max="41" width="5.33203125" style="123" customWidth="1"/>
    <col min="42" max="42" width="2.6640625" style="123" bestFit="1" customWidth="1"/>
    <col min="43" max="43" width="19.33203125" style="123" customWidth="1"/>
    <col min="44" max="16384" width="9.109375" style="123"/>
  </cols>
  <sheetData>
    <row r="1" spans="1:44">
      <c r="AE1" s="677" t="s">
        <v>296</v>
      </c>
      <c r="AF1" s="677"/>
      <c r="AG1" s="677"/>
      <c r="AH1" s="677"/>
      <c r="AI1" s="677"/>
      <c r="AJ1" s="677"/>
      <c r="AK1" s="677"/>
      <c r="AL1" s="677"/>
      <c r="AM1" s="677"/>
    </row>
    <row r="2" spans="1:44" s="125" customFormat="1" ht="25.5" customHeight="1">
      <c r="A2" s="678" t="s">
        <v>348</v>
      </c>
      <c r="B2" s="678"/>
      <c r="C2" s="678"/>
      <c r="D2" s="678"/>
      <c r="E2" s="678"/>
      <c r="F2" s="678"/>
      <c r="G2" s="678"/>
      <c r="H2" s="678"/>
      <c r="I2" s="678"/>
      <c r="J2" s="678"/>
      <c r="K2" s="678"/>
      <c r="L2" s="678"/>
      <c r="M2" s="678"/>
      <c r="N2" s="678"/>
      <c r="O2" s="678"/>
      <c r="P2" s="678"/>
      <c r="Q2" s="678"/>
      <c r="R2" s="678"/>
      <c r="S2" s="678"/>
      <c r="T2" s="678"/>
      <c r="U2" s="678"/>
      <c r="V2" s="678"/>
      <c r="W2" s="678"/>
      <c r="X2" s="678"/>
      <c r="Y2" s="678"/>
      <c r="Z2" s="678"/>
      <c r="AA2" s="678"/>
      <c r="AB2" s="678"/>
      <c r="AC2" s="678"/>
      <c r="AD2" s="678"/>
      <c r="AE2" s="678"/>
      <c r="AF2" s="678"/>
      <c r="AG2" s="678"/>
      <c r="AH2" s="678"/>
      <c r="AI2" s="678"/>
      <c r="AJ2" s="678"/>
      <c r="AK2" s="678"/>
      <c r="AL2" s="678"/>
      <c r="AM2" s="678"/>
      <c r="AN2" s="678"/>
      <c r="AO2" s="124"/>
      <c r="AP2" s="124"/>
    </row>
    <row r="3" spans="1:44" s="125" customFormat="1" ht="15.75" customHeight="1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</row>
    <row r="4" spans="1:44" s="127" customFormat="1" thickBot="1">
      <c r="A4" s="126"/>
    </row>
    <row r="5" spans="1:44" s="127" customFormat="1" ht="12.75" customHeight="1" thickBot="1">
      <c r="A5" s="679" t="s">
        <v>0</v>
      </c>
      <c r="B5" s="681" t="s">
        <v>295</v>
      </c>
      <c r="C5" s="681" t="s">
        <v>264</v>
      </c>
      <c r="D5" s="683" t="s">
        <v>304</v>
      </c>
      <c r="E5" s="684"/>
      <c r="F5" s="684"/>
      <c r="G5" s="687" t="s">
        <v>255</v>
      </c>
      <c r="H5" s="688"/>
      <c r="I5" s="688"/>
      <c r="J5" s="688"/>
      <c r="K5" s="688"/>
      <c r="L5" s="688"/>
      <c r="M5" s="688"/>
      <c r="N5" s="688"/>
      <c r="O5" s="688"/>
      <c r="P5" s="688"/>
      <c r="Q5" s="688"/>
      <c r="R5" s="688"/>
      <c r="S5" s="688"/>
      <c r="T5" s="688"/>
      <c r="U5" s="688"/>
      <c r="V5" s="688"/>
      <c r="W5" s="688"/>
      <c r="X5" s="688"/>
      <c r="Y5" s="688"/>
      <c r="Z5" s="688"/>
      <c r="AA5" s="688"/>
      <c r="AB5" s="688"/>
      <c r="AC5" s="688"/>
      <c r="AD5" s="688"/>
      <c r="AE5" s="688"/>
      <c r="AF5" s="688"/>
      <c r="AG5" s="688"/>
      <c r="AH5" s="688"/>
      <c r="AI5" s="688"/>
      <c r="AJ5" s="688"/>
      <c r="AK5" s="688"/>
      <c r="AL5" s="688"/>
      <c r="AM5" s="688"/>
      <c r="AN5" s="688"/>
      <c r="AO5" s="688"/>
      <c r="AP5" s="688"/>
      <c r="AQ5" s="673" t="s">
        <v>294</v>
      </c>
    </row>
    <row r="6" spans="1:44" s="127" customFormat="1" ht="66.75" customHeight="1">
      <c r="A6" s="680"/>
      <c r="B6" s="682"/>
      <c r="C6" s="682"/>
      <c r="D6" s="685"/>
      <c r="E6" s="686"/>
      <c r="F6" s="686"/>
      <c r="G6" s="491" t="s">
        <v>17</v>
      </c>
      <c r="H6" s="491"/>
      <c r="I6" s="491"/>
      <c r="J6" s="491" t="s">
        <v>18</v>
      </c>
      <c r="K6" s="491"/>
      <c r="L6" s="491"/>
      <c r="M6" s="491" t="s">
        <v>22</v>
      </c>
      <c r="N6" s="491"/>
      <c r="O6" s="491"/>
      <c r="P6" s="491" t="s">
        <v>24</v>
      </c>
      <c r="Q6" s="491"/>
      <c r="R6" s="491"/>
      <c r="S6" s="491" t="s">
        <v>25</v>
      </c>
      <c r="T6" s="491"/>
      <c r="U6" s="491"/>
      <c r="V6" s="491" t="s">
        <v>26</v>
      </c>
      <c r="W6" s="491"/>
      <c r="X6" s="491"/>
      <c r="Y6" s="491" t="s">
        <v>28</v>
      </c>
      <c r="Z6" s="491"/>
      <c r="AA6" s="491"/>
      <c r="AB6" s="491" t="s">
        <v>29</v>
      </c>
      <c r="AC6" s="491"/>
      <c r="AD6" s="491"/>
      <c r="AE6" s="491" t="s">
        <v>30</v>
      </c>
      <c r="AF6" s="491"/>
      <c r="AG6" s="491"/>
      <c r="AH6" s="491" t="s">
        <v>32</v>
      </c>
      <c r="AI6" s="491"/>
      <c r="AJ6" s="491"/>
      <c r="AK6" s="491" t="s">
        <v>33</v>
      </c>
      <c r="AL6" s="491"/>
      <c r="AM6" s="491"/>
      <c r="AN6" s="491" t="s">
        <v>34</v>
      </c>
      <c r="AO6" s="491"/>
      <c r="AP6" s="689"/>
      <c r="AQ6" s="674"/>
    </row>
    <row r="7" spans="1:44" s="129" customFormat="1" ht="27" thickBot="1">
      <c r="A7" s="162"/>
      <c r="B7" s="163"/>
      <c r="C7" s="163"/>
      <c r="D7" s="164" t="s">
        <v>20</v>
      </c>
      <c r="E7" s="164" t="s">
        <v>21</v>
      </c>
      <c r="F7" s="164" t="s">
        <v>19</v>
      </c>
      <c r="G7" s="164" t="s">
        <v>20</v>
      </c>
      <c r="H7" s="128" t="s">
        <v>21</v>
      </c>
      <c r="I7" s="128" t="s">
        <v>19</v>
      </c>
      <c r="J7" s="128" t="s">
        <v>20</v>
      </c>
      <c r="K7" s="128" t="s">
        <v>21</v>
      </c>
      <c r="L7" s="128" t="s">
        <v>19</v>
      </c>
      <c r="M7" s="128" t="s">
        <v>20</v>
      </c>
      <c r="N7" s="128" t="s">
        <v>21</v>
      </c>
      <c r="O7" s="128" t="s">
        <v>19</v>
      </c>
      <c r="P7" s="128" t="s">
        <v>20</v>
      </c>
      <c r="Q7" s="128" t="s">
        <v>21</v>
      </c>
      <c r="R7" s="128" t="s">
        <v>19</v>
      </c>
      <c r="S7" s="128" t="s">
        <v>20</v>
      </c>
      <c r="T7" s="128" t="s">
        <v>21</v>
      </c>
      <c r="U7" s="128" t="s">
        <v>19</v>
      </c>
      <c r="V7" s="128" t="s">
        <v>20</v>
      </c>
      <c r="W7" s="128" t="s">
        <v>21</v>
      </c>
      <c r="X7" s="128" t="s">
        <v>19</v>
      </c>
      <c r="Y7" s="128" t="s">
        <v>20</v>
      </c>
      <c r="Z7" s="128" t="s">
        <v>21</v>
      </c>
      <c r="AA7" s="128" t="s">
        <v>19</v>
      </c>
      <c r="AB7" s="128" t="s">
        <v>20</v>
      </c>
      <c r="AC7" s="128" t="s">
        <v>21</v>
      </c>
      <c r="AD7" s="128" t="s">
        <v>19</v>
      </c>
      <c r="AE7" s="128" t="s">
        <v>20</v>
      </c>
      <c r="AF7" s="128" t="s">
        <v>21</v>
      </c>
      <c r="AG7" s="128" t="s">
        <v>19</v>
      </c>
      <c r="AH7" s="128" t="s">
        <v>20</v>
      </c>
      <c r="AI7" s="128" t="s">
        <v>21</v>
      </c>
      <c r="AJ7" s="128" t="s">
        <v>19</v>
      </c>
      <c r="AK7" s="128" t="s">
        <v>20</v>
      </c>
      <c r="AL7" s="128" t="s">
        <v>21</v>
      </c>
      <c r="AM7" s="128" t="s">
        <v>19</v>
      </c>
      <c r="AN7" s="128" t="s">
        <v>20</v>
      </c>
      <c r="AO7" s="128" t="s">
        <v>21</v>
      </c>
      <c r="AP7" s="159" t="s">
        <v>19</v>
      </c>
      <c r="AQ7" s="675"/>
    </row>
    <row r="8" spans="1:44" s="127" customFormat="1" ht="104.25" customHeight="1">
      <c r="A8" s="168">
        <v>1</v>
      </c>
      <c r="B8" s="169" t="s">
        <v>334</v>
      </c>
      <c r="C8" s="170">
        <v>1</v>
      </c>
      <c r="D8" s="170">
        <v>1</v>
      </c>
      <c r="E8" s="171"/>
      <c r="F8" s="172"/>
      <c r="G8" s="170">
        <v>1</v>
      </c>
      <c r="H8" s="323">
        <v>1</v>
      </c>
      <c r="I8" s="323">
        <v>100</v>
      </c>
      <c r="J8" s="170">
        <v>1</v>
      </c>
      <c r="K8" s="323">
        <v>1</v>
      </c>
      <c r="L8" s="323">
        <v>100</v>
      </c>
      <c r="M8" s="170">
        <v>1</v>
      </c>
      <c r="N8" s="323">
        <v>1</v>
      </c>
      <c r="O8" s="323">
        <v>100</v>
      </c>
      <c r="P8" s="170">
        <v>1</v>
      </c>
      <c r="Q8" s="173"/>
      <c r="R8" s="173"/>
      <c r="S8" s="170">
        <v>1</v>
      </c>
      <c r="T8" s="173"/>
      <c r="U8" s="173"/>
      <c r="V8" s="170">
        <v>1</v>
      </c>
      <c r="W8" s="173"/>
      <c r="X8" s="173"/>
      <c r="Y8" s="170">
        <v>1</v>
      </c>
      <c r="Z8" s="173"/>
      <c r="AA8" s="173"/>
      <c r="AB8" s="170">
        <v>1</v>
      </c>
      <c r="AC8" s="173"/>
      <c r="AD8" s="173"/>
      <c r="AE8" s="170">
        <v>1</v>
      </c>
      <c r="AF8" s="173"/>
      <c r="AG8" s="173"/>
      <c r="AH8" s="170">
        <v>1</v>
      </c>
      <c r="AI8" s="173"/>
      <c r="AJ8" s="173"/>
      <c r="AK8" s="170">
        <v>1</v>
      </c>
      <c r="AL8" s="173"/>
      <c r="AM8" s="173"/>
      <c r="AN8" s="170">
        <v>1</v>
      </c>
      <c r="AO8" s="173"/>
      <c r="AP8" s="174"/>
      <c r="AQ8" s="175"/>
    </row>
    <row r="9" spans="1:44" s="127" customFormat="1" ht="90.75" customHeight="1">
      <c r="A9" s="165" t="s">
        <v>268</v>
      </c>
      <c r="B9" s="322" t="s">
        <v>305</v>
      </c>
      <c r="C9" s="167">
        <v>1</v>
      </c>
      <c r="D9" s="167">
        <v>1</v>
      </c>
      <c r="E9" s="171"/>
      <c r="F9" s="172"/>
      <c r="G9" s="170">
        <v>1</v>
      </c>
      <c r="H9" s="323">
        <v>1</v>
      </c>
      <c r="I9" s="323">
        <v>100</v>
      </c>
      <c r="J9" s="170">
        <v>1</v>
      </c>
      <c r="K9" s="323">
        <v>1</v>
      </c>
      <c r="L9" s="323">
        <v>100</v>
      </c>
      <c r="M9" s="170">
        <v>1</v>
      </c>
      <c r="N9" s="323">
        <v>1</v>
      </c>
      <c r="O9" s="323">
        <v>100</v>
      </c>
      <c r="P9" s="167">
        <v>1</v>
      </c>
      <c r="Q9" s="173"/>
      <c r="R9" s="173"/>
      <c r="S9" s="167">
        <v>1</v>
      </c>
      <c r="T9" s="173"/>
      <c r="U9" s="173"/>
      <c r="V9" s="167">
        <v>1</v>
      </c>
      <c r="W9" s="173"/>
      <c r="X9" s="173"/>
      <c r="Y9" s="167">
        <v>1</v>
      </c>
      <c r="Z9" s="173"/>
      <c r="AA9" s="173"/>
      <c r="AB9" s="167">
        <v>1</v>
      </c>
      <c r="AC9" s="173"/>
      <c r="AD9" s="173"/>
      <c r="AE9" s="167">
        <v>1</v>
      </c>
      <c r="AF9" s="173"/>
      <c r="AG9" s="173"/>
      <c r="AH9" s="167">
        <v>1</v>
      </c>
      <c r="AI9" s="173"/>
      <c r="AJ9" s="173"/>
      <c r="AK9" s="167">
        <v>1</v>
      </c>
      <c r="AL9" s="173"/>
      <c r="AM9" s="173"/>
      <c r="AN9" s="167">
        <v>1</v>
      </c>
      <c r="AO9" s="173"/>
      <c r="AP9" s="174"/>
      <c r="AQ9" s="175"/>
    </row>
    <row r="10" spans="1:44" s="127" customFormat="1" ht="66" customHeight="1">
      <c r="A10" s="165" t="s">
        <v>269</v>
      </c>
      <c r="B10" s="166" t="s">
        <v>306</v>
      </c>
      <c r="C10" s="167">
        <v>40</v>
      </c>
      <c r="D10" s="167">
        <v>40.4</v>
      </c>
      <c r="E10" s="171"/>
      <c r="F10" s="172"/>
      <c r="G10" s="171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6">
        <v>40.4</v>
      </c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4"/>
      <c r="AQ10" s="324" t="s">
        <v>335</v>
      </c>
    </row>
    <row r="11" spans="1:44" s="127" customFormat="1" ht="67.5" customHeight="1">
      <c r="A11" s="165">
        <v>4</v>
      </c>
      <c r="B11" s="166" t="s">
        <v>307</v>
      </c>
      <c r="C11" s="177">
        <v>1</v>
      </c>
      <c r="D11" s="167" t="s">
        <v>308</v>
      </c>
      <c r="E11" s="171"/>
      <c r="F11" s="172"/>
      <c r="G11" s="167"/>
      <c r="H11" s="173"/>
      <c r="I11" s="173"/>
      <c r="J11" s="167"/>
      <c r="K11" s="173"/>
      <c r="L11" s="173"/>
      <c r="M11" s="167"/>
      <c r="N11" s="173"/>
      <c r="O11" s="173"/>
      <c r="P11" s="167"/>
      <c r="Q11" s="173"/>
      <c r="R11" s="173"/>
      <c r="S11" s="167"/>
      <c r="T11" s="173"/>
      <c r="U11" s="173"/>
      <c r="V11" s="167"/>
      <c r="W11" s="173"/>
      <c r="X11" s="173"/>
      <c r="Y11" s="167"/>
      <c r="Z11" s="173"/>
      <c r="AA11" s="173"/>
      <c r="AB11" s="167"/>
      <c r="AC11" s="173"/>
      <c r="AD11" s="173"/>
      <c r="AE11" s="167"/>
      <c r="AF11" s="173"/>
      <c r="AG11" s="173"/>
      <c r="AH11" s="167"/>
      <c r="AI11" s="173"/>
      <c r="AJ11" s="173"/>
      <c r="AK11" s="167"/>
      <c r="AL11" s="173"/>
      <c r="AM11" s="173"/>
      <c r="AN11" s="167" t="s">
        <v>308</v>
      </c>
      <c r="AO11" s="173"/>
      <c r="AP11" s="174"/>
      <c r="AQ11" s="324" t="s">
        <v>338</v>
      </c>
    </row>
    <row r="12" spans="1:44" s="127" customFormat="1" ht="115.5" customHeight="1">
      <c r="A12" s="165">
        <v>5</v>
      </c>
      <c r="B12" s="166" t="s">
        <v>309</v>
      </c>
      <c r="C12" s="167">
        <v>6</v>
      </c>
      <c r="D12" s="167">
        <v>6</v>
      </c>
      <c r="E12" s="171"/>
      <c r="F12" s="172"/>
      <c r="G12" s="171"/>
      <c r="H12" s="173"/>
      <c r="I12" s="173"/>
      <c r="J12" s="173"/>
      <c r="K12" s="173"/>
      <c r="L12" s="173"/>
      <c r="M12" s="173"/>
      <c r="N12" s="173"/>
      <c r="O12" s="173"/>
      <c r="P12" s="167">
        <v>6</v>
      </c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4"/>
      <c r="AQ12" s="175"/>
    </row>
    <row r="13" spans="1:44" s="127" customFormat="1" ht="78">
      <c r="A13" s="165">
        <v>6</v>
      </c>
      <c r="B13" s="166" t="s">
        <v>310</v>
      </c>
      <c r="C13" s="167">
        <v>1</v>
      </c>
      <c r="D13" s="167">
        <v>1</v>
      </c>
      <c r="E13" s="171"/>
      <c r="F13" s="172"/>
      <c r="G13" s="170">
        <v>1</v>
      </c>
      <c r="H13" s="323">
        <v>1</v>
      </c>
      <c r="I13" s="323">
        <v>100</v>
      </c>
      <c r="J13" s="170">
        <v>1</v>
      </c>
      <c r="K13" s="323">
        <v>1</v>
      </c>
      <c r="L13" s="323">
        <v>100</v>
      </c>
      <c r="M13" s="170">
        <v>1</v>
      </c>
      <c r="N13" s="323">
        <v>1</v>
      </c>
      <c r="O13" s="323">
        <v>100</v>
      </c>
      <c r="P13" s="170">
        <v>1</v>
      </c>
      <c r="Q13" s="173"/>
      <c r="R13" s="173"/>
      <c r="S13" s="170">
        <v>1</v>
      </c>
      <c r="T13" s="173"/>
      <c r="U13" s="173"/>
      <c r="V13" s="170">
        <v>1</v>
      </c>
      <c r="W13" s="173"/>
      <c r="X13" s="173"/>
      <c r="Y13" s="170">
        <v>1</v>
      </c>
      <c r="Z13" s="173"/>
      <c r="AA13" s="173"/>
      <c r="AB13" s="170">
        <v>1</v>
      </c>
      <c r="AC13" s="173"/>
      <c r="AD13" s="173"/>
      <c r="AE13" s="170">
        <v>1</v>
      </c>
      <c r="AF13" s="173"/>
      <c r="AG13" s="173"/>
      <c r="AH13" s="170">
        <v>1</v>
      </c>
      <c r="AI13" s="173"/>
      <c r="AJ13" s="173"/>
      <c r="AK13" s="170">
        <v>1</v>
      </c>
      <c r="AL13" s="173"/>
      <c r="AM13" s="173"/>
      <c r="AN13" s="170">
        <v>1</v>
      </c>
      <c r="AO13" s="173"/>
      <c r="AP13" s="174"/>
      <c r="AQ13" s="175"/>
    </row>
    <row r="14" spans="1:44" s="127" customFormat="1" ht="99" customHeight="1">
      <c r="A14" s="165">
        <v>7</v>
      </c>
      <c r="B14" s="166" t="s">
        <v>311</v>
      </c>
      <c r="C14" s="178">
        <v>0.91700000000000004</v>
      </c>
      <c r="D14" s="167" t="s">
        <v>312</v>
      </c>
      <c r="E14" s="171"/>
      <c r="F14" s="172"/>
      <c r="G14" s="167"/>
      <c r="H14" s="323"/>
      <c r="I14" s="323"/>
      <c r="J14" s="167"/>
      <c r="K14" s="323"/>
      <c r="L14" s="323"/>
      <c r="M14" s="167"/>
      <c r="N14" s="173"/>
      <c r="O14" s="173"/>
      <c r="P14" s="167"/>
      <c r="Q14" s="173"/>
      <c r="R14" s="173"/>
      <c r="S14" s="167"/>
      <c r="T14" s="173"/>
      <c r="U14" s="173"/>
      <c r="V14" s="167"/>
      <c r="W14" s="173"/>
      <c r="X14" s="173"/>
      <c r="Y14" s="167"/>
      <c r="Z14" s="173"/>
      <c r="AA14" s="173"/>
      <c r="AB14" s="167"/>
      <c r="AC14" s="173"/>
      <c r="AD14" s="173"/>
      <c r="AE14" s="167"/>
      <c r="AF14" s="173"/>
      <c r="AG14" s="173"/>
      <c r="AH14" s="167"/>
      <c r="AI14" s="173"/>
      <c r="AJ14" s="173"/>
      <c r="AK14" s="167"/>
      <c r="AL14" s="173"/>
      <c r="AM14" s="173"/>
      <c r="AN14" s="167" t="s">
        <v>308</v>
      </c>
      <c r="AO14" s="173"/>
      <c r="AP14" s="174"/>
      <c r="AQ14" s="324" t="s">
        <v>338</v>
      </c>
    </row>
    <row r="15" spans="1:44" s="132" customFormat="1" ht="13.2">
      <c r="A15" s="130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</row>
    <row r="16" spans="1:44" s="134" customFormat="1" ht="45" customHeight="1">
      <c r="A16" s="179" t="s">
        <v>314</v>
      </c>
      <c r="B16" s="180"/>
      <c r="C16" s="181"/>
      <c r="D16" s="182"/>
      <c r="E16" s="183"/>
      <c r="F16" s="183"/>
      <c r="G16" s="183"/>
      <c r="H16" s="183"/>
      <c r="I16" s="184"/>
      <c r="J16" s="184"/>
      <c r="K16" s="184"/>
      <c r="L16" s="184"/>
      <c r="M16" s="184"/>
      <c r="N16" s="624" t="s">
        <v>315</v>
      </c>
      <c r="O16" s="624"/>
      <c r="P16" s="624"/>
      <c r="Q16" s="624"/>
      <c r="R16" s="624"/>
      <c r="S16" s="624"/>
      <c r="T16" s="120"/>
      <c r="U16" s="185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</row>
    <row r="17" spans="1:70" s="134" customFormat="1" ht="9.75" customHeight="1">
      <c r="A17" s="691"/>
      <c r="B17" s="691"/>
      <c r="C17" s="465"/>
      <c r="D17" s="160"/>
      <c r="E17" s="186"/>
      <c r="F17" s="187"/>
      <c r="G17" s="187"/>
      <c r="H17" s="187"/>
      <c r="I17" s="187"/>
      <c r="J17" s="187"/>
      <c r="K17" s="187"/>
      <c r="L17" s="187"/>
      <c r="M17" s="187"/>
      <c r="N17" s="188"/>
      <c r="O17" s="188"/>
      <c r="P17" s="188"/>
      <c r="Q17" s="115"/>
      <c r="R17" s="115"/>
      <c r="S17" s="113"/>
      <c r="T17" s="113"/>
      <c r="U17" s="114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</row>
    <row r="18" spans="1:70" s="134" customFormat="1" ht="18">
      <c r="A18" s="120" t="s">
        <v>313</v>
      </c>
      <c r="B18" s="189"/>
      <c r="C18" s="190"/>
      <c r="D18" s="191"/>
      <c r="E18" s="192"/>
      <c r="F18" s="193"/>
      <c r="G18" s="193"/>
      <c r="H18" s="193"/>
      <c r="I18" s="193"/>
      <c r="J18" s="193"/>
      <c r="K18" s="193"/>
      <c r="L18" s="193"/>
      <c r="M18" s="194"/>
      <c r="N18" s="194"/>
      <c r="O18" s="194"/>
      <c r="P18" s="194"/>
      <c r="Q18" s="194"/>
      <c r="R18" s="194"/>
      <c r="S18" s="194"/>
      <c r="T18" s="194"/>
      <c r="U18" s="194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</row>
    <row r="19" spans="1:70" s="107" customFormat="1" ht="87" customHeight="1">
      <c r="A19" s="624" t="s">
        <v>320</v>
      </c>
      <c r="B19" s="624"/>
      <c r="C19" s="188" t="s">
        <v>316</v>
      </c>
      <c r="D19" s="624" t="s">
        <v>317</v>
      </c>
      <c r="E19" s="624"/>
      <c r="F19" s="624"/>
      <c r="G19" s="624"/>
      <c r="H19" s="624" t="s">
        <v>322</v>
      </c>
      <c r="I19" s="624"/>
      <c r="J19" s="624"/>
      <c r="K19" s="624"/>
      <c r="L19" s="624"/>
      <c r="M19" s="624"/>
      <c r="N19" s="624"/>
      <c r="O19" s="624"/>
      <c r="P19" s="624"/>
      <c r="Q19" s="676" t="s">
        <v>316</v>
      </c>
      <c r="R19" s="676"/>
      <c r="S19" s="676"/>
      <c r="T19" s="676"/>
      <c r="U19" s="183"/>
      <c r="V19" s="676" t="s">
        <v>318</v>
      </c>
      <c r="W19" s="676"/>
      <c r="X19" s="676"/>
      <c r="Y19" s="676"/>
      <c r="Z19" s="676"/>
      <c r="AA19" s="676"/>
      <c r="AB19" s="676"/>
      <c r="AC19" s="188" t="s">
        <v>319</v>
      </c>
      <c r="AD19" s="193"/>
      <c r="AE19" s="193"/>
      <c r="AF19" s="193"/>
      <c r="AG19" s="193"/>
      <c r="AH19" s="194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</row>
    <row r="20" spans="1:70" s="107" customFormat="1" ht="18">
      <c r="A20" s="188" t="s">
        <v>321</v>
      </c>
      <c r="B20" s="193"/>
      <c r="C20" s="193"/>
      <c r="D20" s="193"/>
      <c r="E20" s="193"/>
      <c r="F20" s="194"/>
      <c r="G20" s="193"/>
      <c r="H20" s="188"/>
      <c r="I20" s="193"/>
      <c r="J20" s="193"/>
      <c r="K20" s="193"/>
      <c r="L20" s="193"/>
      <c r="M20" s="194"/>
      <c r="N20" s="194"/>
      <c r="O20" s="194"/>
      <c r="P20" s="194"/>
      <c r="Q20" s="194"/>
      <c r="R20" s="194"/>
      <c r="S20" s="194"/>
      <c r="T20" s="194"/>
      <c r="U20" s="194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6"/>
      <c r="BJ20" s="136"/>
      <c r="BK20" s="136"/>
      <c r="BL20" s="137"/>
      <c r="BM20" s="137"/>
      <c r="BN20" s="137"/>
    </row>
    <row r="21" spans="1:70" s="127" customFormat="1" ht="18">
      <c r="A21" s="120"/>
      <c r="B21" s="189"/>
      <c r="C21" s="190"/>
      <c r="D21" s="191"/>
      <c r="E21" s="192"/>
      <c r="F21" s="193"/>
      <c r="G21" s="193"/>
      <c r="H21" s="193"/>
      <c r="I21" s="193"/>
      <c r="J21" s="193"/>
      <c r="K21" s="193"/>
      <c r="L21" s="193"/>
      <c r="M21" s="194"/>
      <c r="N21" s="194"/>
      <c r="O21" s="194"/>
      <c r="P21" s="194"/>
      <c r="Q21" s="194"/>
      <c r="R21" s="194"/>
      <c r="S21" s="194"/>
      <c r="T21" s="194"/>
      <c r="U21" s="194"/>
    </row>
    <row r="22" spans="1:70">
      <c r="A22" s="690"/>
      <c r="B22" s="690"/>
    </row>
  </sheetData>
  <mergeCells count="28">
    <mergeCell ref="A22:B22"/>
    <mergeCell ref="N16:S16"/>
    <mergeCell ref="A17:B17"/>
    <mergeCell ref="A19:B19"/>
    <mergeCell ref="D19:G19"/>
    <mergeCell ref="Q19:T19"/>
    <mergeCell ref="V19:AB19"/>
    <mergeCell ref="H19:P19"/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  <mergeCell ref="AQ5:AQ7"/>
    <mergeCell ref="AE6:AG6"/>
    <mergeCell ref="AH6:AJ6"/>
    <mergeCell ref="AK6:AM6"/>
    <mergeCell ref="M6:O6"/>
    <mergeCell ref="P6:R6"/>
    <mergeCell ref="S6:U6"/>
    <mergeCell ref="V6:X6"/>
    <mergeCell ref="Y6:AA6"/>
    <mergeCell ref="AB6:AD6"/>
  </mergeCells>
  <pageMargins left="0.70866141732283472" right="0.70866141732283472" top="0.74803149606299213" bottom="0.74803149606299213" header="0.31496062992125984" footer="0.31496062992125984"/>
  <pageSetup paperSize="9" scale="4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U18"/>
  <sheetViews>
    <sheetView topLeftCell="B1" zoomScale="95" zoomScaleNormal="95" workbookViewId="0">
      <selection activeCell="C3" sqref="C3"/>
    </sheetView>
  </sheetViews>
  <sheetFormatPr defaultRowHeight="14.4"/>
  <cols>
    <col min="1" max="1" width="4.33203125" style="144" customWidth="1"/>
    <col min="2" max="2" width="36.88671875" style="144" customWidth="1"/>
    <col min="3" max="3" width="106" style="144" customWidth="1"/>
    <col min="4" max="256" width="8.88671875" style="144"/>
    <col min="257" max="257" width="4.33203125" style="144" customWidth="1"/>
    <col min="258" max="258" width="35.6640625" style="144" customWidth="1"/>
    <col min="259" max="259" width="40.5546875" style="144" customWidth="1"/>
    <col min="260" max="512" width="8.88671875" style="144"/>
    <col min="513" max="513" width="4.33203125" style="144" customWidth="1"/>
    <col min="514" max="514" width="35.6640625" style="144" customWidth="1"/>
    <col min="515" max="515" width="40.5546875" style="144" customWidth="1"/>
    <col min="516" max="768" width="8.88671875" style="144"/>
    <col min="769" max="769" width="4.33203125" style="144" customWidth="1"/>
    <col min="770" max="770" width="35.6640625" style="144" customWidth="1"/>
    <col min="771" max="771" width="40.5546875" style="144" customWidth="1"/>
    <col min="772" max="1024" width="8.88671875" style="144"/>
    <col min="1025" max="1025" width="4.33203125" style="144" customWidth="1"/>
    <col min="1026" max="1026" width="35.6640625" style="144" customWidth="1"/>
    <col min="1027" max="1027" width="40.5546875" style="144" customWidth="1"/>
    <col min="1028" max="1280" width="8.88671875" style="144"/>
    <col min="1281" max="1281" width="4.33203125" style="144" customWidth="1"/>
    <col min="1282" max="1282" width="35.6640625" style="144" customWidth="1"/>
    <col min="1283" max="1283" width="40.5546875" style="144" customWidth="1"/>
    <col min="1284" max="1536" width="8.88671875" style="144"/>
    <col min="1537" max="1537" width="4.33203125" style="144" customWidth="1"/>
    <col min="1538" max="1538" width="35.6640625" style="144" customWidth="1"/>
    <col min="1539" max="1539" width="40.5546875" style="144" customWidth="1"/>
    <col min="1540" max="1792" width="8.88671875" style="144"/>
    <col min="1793" max="1793" width="4.33203125" style="144" customWidth="1"/>
    <col min="1794" max="1794" width="35.6640625" style="144" customWidth="1"/>
    <col min="1795" max="1795" width="40.5546875" style="144" customWidth="1"/>
    <col min="1796" max="2048" width="8.88671875" style="144"/>
    <col min="2049" max="2049" width="4.33203125" style="144" customWidth="1"/>
    <col min="2050" max="2050" width="35.6640625" style="144" customWidth="1"/>
    <col min="2051" max="2051" width="40.5546875" style="144" customWidth="1"/>
    <col min="2052" max="2304" width="8.88671875" style="144"/>
    <col min="2305" max="2305" width="4.33203125" style="144" customWidth="1"/>
    <col min="2306" max="2306" width="35.6640625" style="144" customWidth="1"/>
    <col min="2307" max="2307" width="40.5546875" style="144" customWidth="1"/>
    <col min="2308" max="2560" width="8.88671875" style="144"/>
    <col min="2561" max="2561" width="4.33203125" style="144" customWidth="1"/>
    <col min="2562" max="2562" width="35.6640625" style="144" customWidth="1"/>
    <col min="2563" max="2563" width="40.5546875" style="144" customWidth="1"/>
    <col min="2564" max="2816" width="8.88671875" style="144"/>
    <col min="2817" max="2817" width="4.33203125" style="144" customWidth="1"/>
    <col min="2818" max="2818" width="35.6640625" style="144" customWidth="1"/>
    <col min="2819" max="2819" width="40.5546875" style="144" customWidth="1"/>
    <col min="2820" max="3072" width="8.88671875" style="144"/>
    <col min="3073" max="3073" width="4.33203125" style="144" customWidth="1"/>
    <col min="3074" max="3074" width="35.6640625" style="144" customWidth="1"/>
    <col min="3075" max="3075" width="40.5546875" style="144" customWidth="1"/>
    <col min="3076" max="3328" width="8.88671875" style="144"/>
    <col min="3329" max="3329" width="4.33203125" style="144" customWidth="1"/>
    <col min="3330" max="3330" width="35.6640625" style="144" customWidth="1"/>
    <col min="3331" max="3331" width="40.5546875" style="144" customWidth="1"/>
    <col min="3332" max="3584" width="8.88671875" style="144"/>
    <col min="3585" max="3585" width="4.33203125" style="144" customWidth="1"/>
    <col min="3586" max="3586" width="35.6640625" style="144" customWidth="1"/>
    <col min="3587" max="3587" width="40.5546875" style="144" customWidth="1"/>
    <col min="3588" max="3840" width="8.88671875" style="144"/>
    <col min="3841" max="3841" width="4.33203125" style="144" customWidth="1"/>
    <col min="3842" max="3842" width="35.6640625" style="144" customWidth="1"/>
    <col min="3843" max="3843" width="40.5546875" style="144" customWidth="1"/>
    <col min="3844" max="4096" width="8.88671875" style="144"/>
    <col min="4097" max="4097" width="4.33203125" style="144" customWidth="1"/>
    <col min="4098" max="4098" width="35.6640625" style="144" customWidth="1"/>
    <col min="4099" max="4099" width="40.5546875" style="144" customWidth="1"/>
    <col min="4100" max="4352" width="8.88671875" style="144"/>
    <col min="4353" max="4353" width="4.33203125" style="144" customWidth="1"/>
    <col min="4354" max="4354" width="35.6640625" style="144" customWidth="1"/>
    <col min="4355" max="4355" width="40.5546875" style="144" customWidth="1"/>
    <col min="4356" max="4608" width="8.88671875" style="144"/>
    <col min="4609" max="4609" width="4.33203125" style="144" customWidth="1"/>
    <col min="4610" max="4610" width="35.6640625" style="144" customWidth="1"/>
    <col min="4611" max="4611" width="40.5546875" style="144" customWidth="1"/>
    <col min="4612" max="4864" width="8.88671875" style="144"/>
    <col min="4865" max="4865" width="4.33203125" style="144" customWidth="1"/>
    <col min="4866" max="4866" width="35.6640625" style="144" customWidth="1"/>
    <col min="4867" max="4867" width="40.5546875" style="144" customWidth="1"/>
    <col min="4868" max="5120" width="8.88671875" style="144"/>
    <col min="5121" max="5121" width="4.33203125" style="144" customWidth="1"/>
    <col min="5122" max="5122" width="35.6640625" style="144" customWidth="1"/>
    <col min="5123" max="5123" width="40.5546875" style="144" customWidth="1"/>
    <col min="5124" max="5376" width="8.88671875" style="144"/>
    <col min="5377" max="5377" width="4.33203125" style="144" customWidth="1"/>
    <col min="5378" max="5378" width="35.6640625" style="144" customWidth="1"/>
    <col min="5379" max="5379" width="40.5546875" style="144" customWidth="1"/>
    <col min="5380" max="5632" width="8.88671875" style="144"/>
    <col min="5633" max="5633" width="4.33203125" style="144" customWidth="1"/>
    <col min="5634" max="5634" width="35.6640625" style="144" customWidth="1"/>
    <col min="5635" max="5635" width="40.5546875" style="144" customWidth="1"/>
    <col min="5636" max="5888" width="8.88671875" style="144"/>
    <col min="5889" max="5889" width="4.33203125" style="144" customWidth="1"/>
    <col min="5890" max="5890" width="35.6640625" style="144" customWidth="1"/>
    <col min="5891" max="5891" width="40.5546875" style="144" customWidth="1"/>
    <col min="5892" max="6144" width="8.88671875" style="144"/>
    <col min="6145" max="6145" width="4.33203125" style="144" customWidth="1"/>
    <col min="6146" max="6146" width="35.6640625" style="144" customWidth="1"/>
    <col min="6147" max="6147" width="40.5546875" style="144" customWidth="1"/>
    <col min="6148" max="6400" width="8.88671875" style="144"/>
    <col min="6401" max="6401" width="4.33203125" style="144" customWidth="1"/>
    <col min="6402" max="6402" width="35.6640625" style="144" customWidth="1"/>
    <col min="6403" max="6403" width="40.5546875" style="144" customWidth="1"/>
    <col min="6404" max="6656" width="8.88671875" style="144"/>
    <col min="6657" max="6657" width="4.33203125" style="144" customWidth="1"/>
    <col min="6658" max="6658" width="35.6640625" style="144" customWidth="1"/>
    <col min="6659" max="6659" width="40.5546875" style="144" customWidth="1"/>
    <col min="6660" max="6912" width="8.88671875" style="144"/>
    <col min="6913" max="6913" width="4.33203125" style="144" customWidth="1"/>
    <col min="6914" max="6914" width="35.6640625" style="144" customWidth="1"/>
    <col min="6915" max="6915" width="40.5546875" style="144" customWidth="1"/>
    <col min="6916" max="7168" width="8.88671875" style="144"/>
    <col min="7169" max="7169" width="4.33203125" style="144" customWidth="1"/>
    <col min="7170" max="7170" width="35.6640625" style="144" customWidth="1"/>
    <col min="7171" max="7171" width="40.5546875" style="144" customWidth="1"/>
    <col min="7172" max="7424" width="8.88671875" style="144"/>
    <col min="7425" max="7425" width="4.33203125" style="144" customWidth="1"/>
    <col min="7426" max="7426" width="35.6640625" style="144" customWidth="1"/>
    <col min="7427" max="7427" width="40.5546875" style="144" customWidth="1"/>
    <col min="7428" max="7680" width="8.88671875" style="144"/>
    <col min="7681" max="7681" width="4.33203125" style="144" customWidth="1"/>
    <col min="7682" max="7682" width="35.6640625" style="144" customWidth="1"/>
    <col min="7683" max="7683" width="40.5546875" style="144" customWidth="1"/>
    <col min="7684" max="7936" width="8.88671875" style="144"/>
    <col min="7937" max="7937" width="4.33203125" style="144" customWidth="1"/>
    <col min="7938" max="7938" width="35.6640625" style="144" customWidth="1"/>
    <col min="7939" max="7939" width="40.5546875" style="144" customWidth="1"/>
    <col min="7940" max="8192" width="8.88671875" style="144"/>
    <col min="8193" max="8193" width="4.33203125" style="144" customWidth="1"/>
    <col min="8194" max="8194" width="35.6640625" style="144" customWidth="1"/>
    <col min="8195" max="8195" width="40.5546875" style="144" customWidth="1"/>
    <col min="8196" max="8448" width="8.88671875" style="144"/>
    <col min="8449" max="8449" width="4.33203125" style="144" customWidth="1"/>
    <col min="8450" max="8450" width="35.6640625" style="144" customWidth="1"/>
    <col min="8451" max="8451" width="40.5546875" style="144" customWidth="1"/>
    <col min="8452" max="8704" width="8.88671875" style="144"/>
    <col min="8705" max="8705" width="4.33203125" style="144" customWidth="1"/>
    <col min="8706" max="8706" width="35.6640625" style="144" customWidth="1"/>
    <col min="8707" max="8707" width="40.5546875" style="144" customWidth="1"/>
    <col min="8708" max="8960" width="8.88671875" style="144"/>
    <col min="8961" max="8961" width="4.33203125" style="144" customWidth="1"/>
    <col min="8962" max="8962" width="35.6640625" style="144" customWidth="1"/>
    <col min="8963" max="8963" width="40.5546875" style="144" customWidth="1"/>
    <col min="8964" max="9216" width="8.88671875" style="144"/>
    <col min="9217" max="9217" width="4.33203125" style="144" customWidth="1"/>
    <col min="9218" max="9218" width="35.6640625" style="144" customWidth="1"/>
    <col min="9219" max="9219" width="40.5546875" style="144" customWidth="1"/>
    <col min="9220" max="9472" width="8.88671875" style="144"/>
    <col min="9473" max="9473" width="4.33203125" style="144" customWidth="1"/>
    <col min="9474" max="9474" width="35.6640625" style="144" customWidth="1"/>
    <col min="9475" max="9475" width="40.5546875" style="144" customWidth="1"/>
    <col min="9476" max="9728" width="8.88671875" style="144"/>
    <col min="9729" max="9729" width="4.33203125" style="144" customWidth="1"/>
    <col min="9730" max="9730" width="35.6640625" style="144" customWidth="1"/>
    <col min="9731" max="9731" width="40.5546875" style="144" customWidth="1"/>
    <col min="9732" max="9984" width="8.88671875" style="144"/>
    <col min="9985" max="9985" width="4.33203125" style="144" customWidth="1"/>
    <col min="9986" max="9986" width="35.6640625" style="144" customWidth="1"/>
    <col min="9987" max="9987" width="40.5546875" style="144" customWidth="1"/>
    <col min="9988" max="10240" width="8.88671875" style="144"/>
    <col min="10241" max="10241" width="4.33203125" style="144" customWidth="1"/>
    <col min="10242" max="10242" width="35.6640625" style="144" customWidth="1"/>
    <col min="10243" max="10243" width="40.5546875" style="144" customWidth="1"/>
    <col min="10244" max="10496" width="8.88671875" style="144"/>
    <col min="10497" max="10497" width="4.33203125" style="144" customWidth="1"/>
    <col min="10498" max="10498" width="35.6640625" style="144" customWidth="1"/>
    <col min="10499" max="10499" width="40.5546875" style="144" customWidth="1"/>
    <col min="10500" max="10752" width="8.88671875" style="144"/>
    <col min="10753" max="10753" width="4.33203125" style="144" customWidth="1"/>
    <col min="10754" max="10754" width="35.6640625" style="144" customWidth="1"/>
    <col min="10755" max="10755" width="40.5546875" style="144" customWidth="1"/>
    <col min="10756" max="11008" width="8.88671875" style="144"/>
    <col min="11009" max="11009" width="4.33203125" style="144" customWidth="1"/>
    <col min="11010" max="11010" width="35.6640625" style="144" customWidth="1"/>
    <col min="11011" max="11011" width="40.5546875" style="144" customWidth="1"/>
    <col min="11012" max="11264" width="8.88671875" style="144"/>
    <col min="11265" max="11265" width="4.33203125" style="144" customWidth="1"/>
    <col min="11266" max="11266" width="35.6640625" style="144" customWidth="1"/>
    <col min="11267" max="11267" width="40.5546875" style="144" customWidth="1"/>
    <col min="11268" max="11520" width="8.88671875" style="144"/>
    <col min="11521" max="11521" width="4.33203125" style="144" customWidth="1"/>
    <col min="11522" max="11522" width="35.6640625" style="144" customWidth="1"/>
    <col min="11523" max="11523" width="40.5546875" style="144" customWidth="1"/>
    <col min="11524" max="11776" width="8.88671875" style="144"/>
    <col min="11777" max="11777" width="4.33203125" style="144" customWidth="1"/>
    <col min="11778" max="11778" width="35.6640625" style="144" customWidth="1"/>
    <col min="11779" max="11779" width="40.5546875" style="144" customWidth="1"/>
    <col min="11780" max="12032" width="8.88671875" style="144"/>
    <col min="12033" max="12033" width="4.33203125" style="144" customWidth="1"/>
    <col min="12034" max="12034" width="35.6640625" style="144" customWidth="1"/>
    <col min="12035" max="12035" width="40.5546875" style="144" customWidth="1"/>
    <col min="12036" max="12288" width="8.88671875" style="144"/>
    <col min="12289" max="12289" width="4.33203125" style="144" customWidth="1"/>
    <col min="12290" max="12290" width="35.6640625" style="144" customWidth="1"/>
    <col min="12291" max="12291" width="40.5546875" style="144" customWidth="1"/>
    <col min="12292" max="12544" width="8.88671875" style="144"/>
    <col min="12545" max="12545" width="4.33203125" style="144" customWidth="1"/>
    <col min="12546" max="12546" width="35.6640625" style="144" customWidth="1"/>
    <col min="12547" max="12547" width="40.5546875" style="144" customWidth="1"/>
    <col min="12548" max="12800" width="8.88671875" style="144"/>
    <col min="12801" max="12801" width="4.33203125" style="144" customWidth="1"/>
    <col min="12802" max="12802" width="35.6640625" style="144" customWidth="1"/>
    <col min="12803" max="12803" width="40.5546875" style="144" customWidth="1"/>
    <col min="12804" max="13056" width="8.88671875" style="144"/>
    <col min="13057" max="13057" width="4.33203125" style="144" customWidth="1"/>
    <col min="13058" max="13058" width="35.6640625" style="144" customWidth="1"/>
    <col min="13059" max="13059" width="40.5546875" style="144" customWidth="1"/>
    <col min="13060" max="13312" width="8.88671875" style="144"/>
    <col min="13313" max="13313" width="4.33203125" style="144" customWidth="1"/>
    <col min="13314" max="13314" width="35.6640625" style="144" customWidth="1"/>
    <col min="13315" max="13315" width="40.5546875" style="144" customWidth="1"/>
    <col min="13316" max="13568" width="8.88671875" style="144"/>
    <col min="13569" max="13569" width="4.33203125" style="144" customWidth="1"/>
    <col min="13570" max="13570" width="35.6640625" style="144" customWidth="1"/>
    <col min="13571" max="13571" width="40.5546875" style="144" customWidth="1"/>
    <col min="13572" max="13824" width="8.88671875" style="144"/>
    <col min="13825" max="13825" width="4.33203125" style="144" customWidth="1"/>
    <col min="13826" max="13826" width="35.6640625" style="144" customWidth="1"/>
    <col min="13827" max="13827" width="40.5546875" style="144" customWidth="1"/>
    <col min="13828" max="14080" width="8.88671875" style="144"/>
    <col min="14081" max="14081" width="4.33203125" style="144" customWidth="1"/>
    <col min="14082" max="14082" width="35.6640625" style="144" customWidth="1"/>
    <col min="14083" max="14083" width="40.5546875" style="144" customWidth="1"/>
    <col min="14084" max="14336" width="8.88671875" style="144"/>
    <col min="14337" max="14337" width="4.33203125" style="144" customWidth="1"/>
    <col min="14338" max="14338" width="35.6640625" style="144" customWidth="1"/>
    <col min="14339" max="14339" width="40.5546875" style="144" customWidth="1"/>
    <col min="14340" max="14592" width="8.88671875" style="144"/>
    <col min="14593" max="14593" width="4.33203125" style="144" customWidth="1"/>
    <col min="14594" max="14594" width="35.6640625" style="144" customWidth="1"/>
    <col min="14595" max="14595" width="40.5546875" style="144" customWidth="1"/>
    <col min="14596" max="14848" width="8.88671875" style="144"/>
    <col min="14849" max="14849" width="4.33203125" style="144" customWidth="1"/>
    <col min="14850" max="14850" width="35.6640625" style="144" customWidth="1"/>
    <col min="14851" max="14851" width="40.5546875" style="144" customWidth="1"/>
    <col min="14852" max="15104" width="8.88671875" style="144"/>
    <col min="15105" max="15105" width="4.33203125" style="144" customWidth="1"/>
    <col min="15106" max="15106" width="35.6640625" style="144" customWidth="1"/>
    <col min="15107" max="15107" width="40.5546875" style="144" customWidth="1"/>
    <col min="15108" max="15360" width="8.88671875" style="144"/>
    <col min="15361" max="15361" width="4.33203125" style="144" customWidth="1"/>
    <col min="15362" max="15362" width="35.6640625" style="144" customWidth="1"/>
    <col min="15363" max="15363" width="40.5546875" style="144" customWidth="1"/>
    <col min="15364" max="15616" width="8.88671875" style="144"/>
    <col min="15617" max="15617" width="4.33203125" style="144" customWidth="1"/>
    <col min="15618" max="15618" width="35.6640625" style="144" customWidth="1"/>
    <col min="15619" max="15619" width="40.5546875" style="144" customWidth="1"/>
    <col min="15620" max="15872" width="8.88671875" style="144"/>
    <col min="15873" max="15873" width="4.33203125" style="144" customWidth="1"/>
    <col min="15874" max="15874" width="35.6640625" style="144" customWidth="1"/>
    <col min="15875" max="15875" width="40.5546875" style="144" customWidth="1"/>
    <col min="15876" max="16128" width="8.88671875" style="144"/>
    <col min="16129" max="16129" width="4.33203125" style="144" customWidth="1"/>
    <col min="16130" max="16130" width="35.6640625" style="144" customWidth="1"/>
    <col min="16131" max="16131" width="40.5546875" style="144" customWidth="1"/>
    <col min="16132" max="16384" width="8.88671875" style="144"/>
  </cols>
  <sheetData>
    <row r="1" spans="1:47" ht="22.5" customHeight="1">
      <c r="A1" s="141"/>
      <c r="B1" s="142"/>
      <c r="C1" s="143" t="s">
        <v>260</v>
      </c>
      <c r="D1" s="142"/>
      <c r="E1" s="142"/>
      <c r="F1" s="142"/>
      <c r="G1" s="142"/>
      <c r="H1" s="142"/>
      <c r="I1" s="142"/>
      <c r="J1" s="142"/>
      <c r="K1" s="142"/>
    </row>
    <row r="2" spans="1:47" ht="63.75" customHeight="1" thickBot="1">
      <c r="A2" s="141"/>
      <c r="B2" s="693" t="s">
        <v>349</v>
      </c>
      <c r="C2" s="693"/>
      <c r="D2" s="145"/>
      <c r="E2" s="145"/>
      <c r="F2" s="145"/>
      <c r="G2" s="145"/>
      <c r="H2" s="145"/>
      <c r="I2" s="145"/>
      <c r="J2" s="145"/>
      <c r="K2" s="145"/>
    </row>
    <row r="3" spans="1:47" s="147" customFormat="1" ht="409.5" customHeight="1" thickBot="1">
      <c r="A3" s="210" t="s">
        <v>266</v>
      </c>
      <c r="B3" s="207" t="s">
        <v>275</v>
      </c>
      <c r="C3" s="211" t="s">
        <v>350</v>
      </c>
      <c r="D3" s="146"/>
      <c r="E3" s="146"/>
      <c r="F3" s="146"/>
      <c r="G3" s="146"/>
      <c r="H3" s="146"/>
      <c r="I3" s="146"/>
      <c r="J3" s="146"/>
      <c r="K3" s="146"/>
    </row>
    <row r="4" spans="1:47" s="147" customFormat="1" ht="101.25" customHeight="1">
      <c r="A4" s="208" t="s">
        <v>268</v>
      </c>
      <c r="B4" s="209" t="s">
        <v>277</v>
      </c>
      <c r="C4" s="213" t="s">
        <v>336</v>
      </c>
      <c r="D4" s="146"/>
      <c r="E4" s="146"/>
      <c r="F4" s="146"/>
      <c r="G4" s="146"/>
      <c r="H4" s="146"/>
      <c r="I4" s="146"/>
      <c r="J4" s="146"/>
      <c r="K4" s="146"/>
    </row>
    <row r="5" spans="1:47" s="150" customFormat="1" ht="99" customHeight="1">
      <c r="A5" s="148" t="s">
        <v>6</v>
      </c>
      <c r="B5" s="161" t="s">
        <v>326</v>
      </c>
      <c r="C5" s="214" t="s">
        <v>337</v>
      </c>
      <c r="D5" s="149"/>
      <c r="E5" s="149"/>
      <c r="F5" s="149"/>
      <c r="G5" s="149"/>
      <c r="H5" s="149"/>
      <c r="I5" s="149"/>
      <c r="J5" s="149"/>
      <c r="K5" s="149"/>
    </row>
    <row r="6" spans="1:47" s="150" customFormat="1" ht="42.75" customHeight="1">
      <c r="A6" s="148" t="s">
        <v>7</v>
      </c>
      <c r="B6" s="161" t="s">
        <v>328</v>
      </c>
      <c r="C6" s="214"/>
      <c r="D6" s="149"/>
      <c r="E6" s="149"/>
      <c r="F6" s="149"/>
      <c r="G6" s="149"/>
      <c r="H6" s="149"/>
      <c r="I6" s="149"/>
      <c r="J6" s="149"/>
      <c r="K6" s="149"/>
    </row>
    <row r="7" spans="1:47" s="150" customFormat="1" ht="62.25" customHeight="1">
      <c r="A7" s="148" t="s">
        <v>8</v>
      </c>
      <c r="B7" s="161" t="s">
        <v>329</v>
      </c>
      <c r="C7" s="214"/>
      <c r="D7" s="149"/>
      <c r="E7" s="149"/>
      <c r="F7" s="149"/>
      <c r="G7" s="149"/>
      <c r="H7" s="149"/>
      <c r="I7" s="149"/>
      <c r="J7" s="149"/>
      <c r="K7" s="149"/>
    </row>
    <row r="8" spans="1:47" s="150" customFormat="1" ht="61.5" customHeight="1" thickBot="1">
      <c r="A8" s="204" t="s">
        <v>14</v>
      </c>
      <c r="B8" s="205" t="s">
        <v>330</v>
      </c>
      <c r="C8" s="214"/>
      <c r="D8" s="149"/>
      <c r="E8" s="149"/>
      <c r="F8" s="149"/>
      <c r="G8" s="149"/>
      <c r="H8" s="149"/>
      <c r="I8" s="149"/>
      <c r="J8" s="149"/>
      <c r="K8" s="149"/>
    </row>
    <row r="9" spans="1:47" s="147" customFormat="1" ht="52.5" customHeight="1" thickBot="1">
      <c r="A9" s="206" t="s">
        <v>269</v>
      </c>
      <c r="B9" s="207" t="s">
        <v>278</v>
      </c>
      <c r="C9" s="212"/>
      <c r="D9" s="146"/>
      <c r="E9" s="146"/>
      <c r="F9" s="146"/>
      <c r="G9" s="146"/>
      <c r="H9" s="146"/>
      <c r="I9" s="146"/>
      <c r="J9" s="146"/>
      <c r="K9" s="146"/>
    </row>
    <row r="10" spans="1:47">
      <c r="A10" s="151"/>
      <c r="B10" s="152" t="s">
        <v>276</v>
      </c>
      <c r="C10" s="153"/>
      <c r="D10" s="145"/>
      <c r="E10" s="145"/>
      <c r="F10" s="145"/>
      <c r="G10" s="145"/>
      <c r="H10" s="145"/>
      <c r="I10" s="145"/>
      <c r="J10" s="145"/>
      <c r="K10" s="145"/>
    </row>
    <row r="11" spans="1:47">
      <c r="A11" s="151"/>
      <c r="B11" s="154"/>
      <c r="C11" s="195"/>
      <c r="D11" s="196"/>
      <c r="E11" s="196"/>
      <c r="F11" s="196"/>
      <c r="G11" s="196"/>
      <c r="H11" s="196"/>
      <c r="I11" s="196"/>
      <c r="J11" s="196"/>
      <c r="K11" s="196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</row>
    <row r="12" spans="1:47" ht="25.5" customHeight="1">
      <c r="A12" s="695" t="s">
        <v>314</v>
      </c>
      <c r="B12" s="695"/>
      <c r="C12" s="695"/>
      <c r="D12" s="196"/>
      <c r="E12" s="196"/>
      <c r="F12" s="196"/>
      <c r="G12" s="196"/>
      <c r="H12" s="196"/>
      <c r="I12" s="196"/>
      <c r="J12" s="196"/>
      <c r="K12" s="196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</row>
    <row r="13" spans="1:47" s="149" customFormat="1" ht="15.75" customHeight="1">
      <c r="A13" s="694"/>
      <c r="B13" s="694"/>
      <c r="C13" s="694"/>
      <c r="D13" s="694"/>
      <c r="E13" s="694"/>
      <c r="F13" s="694"/>
      <c r="G13" s="694"/>
      <c r="H13" s="694"/>
      <c r="I13" s="694"/>
      <c r="J13" s="694"/>
      <c r="K13" s="694"/>
      <c r="L13" s="694"/>
      <c r="M13" s="694"/>
      <c r="N13" s="694"/>
      <c r="O13" s="694"/>
      <c r="P13" s="694"/>
      <c r="Q13" s="694"/>
      <c r="R13" s="694"/>
      <c r="S13" s="694"/>
      <c r="T13" s="694"/>
      <c r="U13" s="694"/>
      <c r="V13" s="694"/>
      <c r="W13" s="694"/>
      <c r="X13" s="694"/>
      <c r="Y13" s="694"/>
      <c r="Z13" s="694"/>
      <c r="AA13" s="694"/>
      <c r="AB13" s="694"/>
      <c r="AC13" s="694"/>
      <c r="AD13" s="694"/>
      <c r="AE13" s="694"/>
      <c r="AF13" s="694"/>
      <c r="AG13" s="694"/>
      <c r="AH13" s="694"/>
      <c r="AI13" s="694"/>
      <c r="AJ13" s="694"/>
      <c r="AK13" s="694"/>
      <c r="AL13" s="694"/>
      <c r="AM13" s="694"/>
      <c r="AN13" s="694"/>
      <c r="AO13" s="694"/>
      <c r="AP13" s="694"/>
      <c r="AQ13" s="694"/>
      <c r="AR13" s="694"/>
      <c r="AS13" s="694"/>
      <c r="AT13" s="694"/>
      <c r="AU13" s="155"/>
    </row>
    <row r="14" spans="1:47">
      <c r="A14" s="198"/>
      <c r="B14" s="199"/>
      <c r="C14" s="199"/>
      <c r="D14" s="196"/>
      <c r="E14" s="196"/>
      <c r="F14" s="196"/>
      <c r="G14" s="196"/>
      <c r="H14" s="196"/>
      <c r="I14" s="196"/>
      <c r="J14" s="196"/>
      <c r="K14" s="196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  <c r="AO14" s="197"/>
      <c r="AP14" s="197"/>
      <c r="AQ14" s="197"/>
      <c r="AR14" s="197"/>
      <c r="AS14" s="197"/>
      <c r="AT14" s="197"/>
    </row>
    <row r="15" spans="1:47" s="203" customFormat="1" ht="47.25" customHeight="1">
      <c r="A15" s="695" t="s">
        <v>323</v>
      </c>
      <c r="B15" s="695"/>
      <c r="C15" s="695"/>
    </row>
    <row r="16" spans="1:47">
      <c r="A16" s="198"/>
      <c r="B16" s="200"/>
      <c r="C16" s="201"/>
      <c r="D16" s="202"/>
      <c r="E16" s="202"/>
      <c r="F16" s="202"/>
      <c r="G16" s="202"/>
      <c r="H16" s="202"/>
      <c r="I16" s="202"/>
      <c r="J16" s="202"/>
      <c r="K16" s="202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</row>
    <row r="17" spans="1:46">
      <c r="A17" s="692" t="s">
        <v>324</v>
      </c>
      <c r="B17" s="692"/>
      <c r="C17" s="692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</row>
    <row r="18" spans="1:46" ht="66.75" customHeight="1">
      <c r="A18" s="692"/>
      <c r="B18" s="692"/>
      <c r="C18" s="692"/>
    </row>
  </sheetData>
  <mergeCells count="5">
    <mergeCell ref="A17:C18"/>
    <mergeCell ref="B2:C2"/>
    <mergeCell ref="A13:AT13"/>
    <mergeCell ref="A12:C12"/>
    <mergeCell ref="A15:C15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Пояснительная записка 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2019-06-14T04:37:21Z</cp:lastPrinted>
  <dcterms:created xsi:type="dcterms:W3CDTF">2011-05-17T05:04:33Z</dcterms:created>
  <dcterms:modified xsi:type="dcterms:W3CDTF">2019-06-14T07:07:32Z</dcterms:modified>
</cp:coreProperties>
</file>